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<sst xmlns="http://schemas.openxmlformats.org/spreadsheetml/2006/main" count="330" uniqueCount="246">
  <si>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</si>
  <si>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</si>
  <si>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</si>
  <si>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</si>
  <si>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</si>
  <si>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</si>
  <si>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</si>
  <si>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</si>
  <si>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</si>
  <si>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</si>
  <si>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</si>
  <si>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</si>
  <si>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</si>
  <si>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</si>
  <si>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</si>
  <si>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</si>
  <si>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</si>
  <si>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</si>
  <si>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</si>
  <si>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</si>
  <si>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</si>
  <si>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</si>
  <si>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</si>
  <si>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</si>
  <si>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</si>
  <si>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</si>
  <si>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</si>
  <si>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</si>
  <si>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</si>
  <si>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</si>
  <si>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</si>
  <si>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</si>
  <si>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</si>
  <si>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</si>
  <si>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</si>
  <si>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</si>
  <si>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</si>
  <si>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</si>
  <si>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</si>
  <si>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</si>
  <si>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</si>
  <si>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</si>
  <si>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</si>
  <si>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</si>
  <si>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</si>
  <si>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</si>
  <si>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</si>
  <si>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</si>
  <si>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</si>
  <si>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</si>
  <si>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</si>
  <si>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</si>
  <si>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</si>
  <si>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</si>
  <si>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</si>
  <si>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</si>
  <si>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</si>
  <si>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</si>
  <si>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</si>
  <si>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</si>
  <si>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</si>
  <si>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</si>
  <si>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</si>
  <si>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</si>
  <si>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</si>
  <si>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</si>
  <si>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</si>
  <si>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</si>
  <si>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</si>
  <si>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</si>
  <si>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</si>
  <si>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</si>
  <si>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</si>
  <si>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</si>
  <si>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</si>
  <si>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</si>
  <si>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</si>
  <si>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</si>
  <si>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</si>
  <si>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</si>
  <si>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</si>
  <si>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</si>
  <si>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</si>
  <si>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</si>
  <si>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</si>
  <si>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</si>
  <si>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</si>
  <si>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</si>
  <si>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</si>
  <si>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</si>
  <si>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</si>
  <si>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</si>
  <si>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</si>
  <si>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</si>
  <si>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</si>
  <si>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</si>
  <si>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</si>
  <si>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</si>
  <si>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</si>
  <si>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</si>
  <si>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</si>
  <si>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</si>
  <si>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</si>
  <si>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</si>
  <si>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</si>
  <si>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</si>
  <si>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</si>
  <si>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</si>
  <si>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</si>
  <si>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</si>
  <si>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</si>
  <si>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</si>
  <si>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</si>
  <si>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</si>
  <si>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</si>
  <si>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</si>
  <si>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</si>
  <si>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</si>
  <si>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</si>
  <si>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</si>
  <si>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</si>
  <si>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</si>
  <si>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</si>
  <si>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</si>
  <si>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</si>
  <si>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</si>
  <si>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</si>
  <si>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</si>
  <si>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</si>
  <si>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</si>
  <si>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</si>
  <si>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</si>
  <si>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</si>
  <si>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</si>
  <si>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</si>
  <si>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</si>
  <si>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</si>
  <si>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</si>
  <si>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</si>
  <si>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</si>
  <si>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</si>
  <si>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</si>
  <si>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</si>
  <si>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</si>
  <si>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</si>
  <si>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</si>
  <si>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</si>
  <si>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</si>
  <si>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</si>
  <si>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</si>
  <si>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</si>
  <si>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</si>
  <si>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</si>
  <si>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</si>
  <si>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</si>
  <si>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</si>
  <si>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</si>
  <si>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</si>
  <si>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</si>
  <si>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</si>
  <si>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</si>
  <si>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</si>
  <si>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</si>
  <si>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</si>
  <si>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</si>
  <si>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</si>
  <si>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</si>
  <si>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</si>
  <si>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</si>
  <si>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</si>
  <si>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</si>
  <si>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</si>
  <si>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</si>
  <si>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</si>
  <si>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</si>
  <si>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</si>
  <si>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</si>
  <si>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</si>
  <si>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</si>
  <si>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</si>
  <si>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</si>
  <si>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</si>
  <si>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</si>
  <si>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</si>
  <si>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</si>
  <si>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</si>
  <si>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</si>
  <si>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</si>
  <si>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</si>
  <si>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</si>
  <si>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</si>
  <si>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</si>
  <si>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</si>
  <si>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</si>
  <si>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</si>
  <si>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</si>
  <si>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</si>
  <si>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</si>
  <si>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</si>
  <si>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</si>
  <si>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</si>
  <si>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</si>
  <si>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</si>
  <si>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</si>
  <si>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</si>
  <si>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</si>
  <si>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</si>
  <si>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</si>
  <si>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</si>
  <si>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</si>
  <si>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</si>
  <si>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</si>
  <si>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</si>
  <si>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</si>
  <si>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</si>
  <si>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</si>
  <si>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</si>
  <si>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</si>
  <si>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</si>
  <si>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</si>
  <si>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</si>
  <si>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</si>
  <si>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</si>
  <si>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</si>
  <si>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</si>
  <si>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</si>
  <si>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</si>
  <si>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</si>
  <si>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</si>
  <si>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</si>
  <si>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</si>
  <si>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</si>
  <si>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</si>
  <si>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</si>
  <si>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</si>
  <si>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</si>
  <si>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</si>
  <si>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</si>
  <si>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</si>
  <si>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</si>
  <si>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</si>
  <si>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</si>
  <si>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</si>
  <si>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31.03.2022
</t>
  </si>
  <si>
    <t>ანგარიშგების პერიოდი: 01.01.2021 - 31.03.2022</t>
  </si>
  <si>
    <t>საანგარიშო პერიოდი: 01.01.2021 - 31.03.2022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</si>
</sst>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5" applyFont="1" applyAlignment="1" applyProtection="1">
      <alignment horizontal="left"/>
      <protection locked="0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55" t="s">
        <v>243</v>
      </c>
      <c r="C3" s="256"/>
      <c r="D3" s="256"/>
      <c r="E3" s="256"/>
      <c r="F3" s="256"/>
    </row>
    <row r="4" spans="2:3" ht="15">
      <c r="B4" s="128"/>
      <c r="C4" s="128"/>
    </row>
    <row r="5" spans="2:5" ht="18" customHeight="1">
      <c r="B5" s="129"/>
      <c r="C5" s="252" t="s">
        <v>84</v>
      </c>
      <c r="D5" s="253"/>
      <c r="E5" s="253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4" t="s">
        <v>89</v>
      </c>
      <c r="D9" s="254"/>
      <c r="E9" s="254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1287317.05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11934181.9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534513.1897007829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26869.41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298330.23469402734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79964.29140818764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21321.59999999999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42103.060000000005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2376.9710205129695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371384.94000000006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14598362.64682351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4" t="s">
        <v>127</v>
      </c>
      <c r="D30" s="254"/>
      <c r="E30" s="254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1044737.8286159367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179877.88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87790.50296065479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29274.8383569763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478990.5595809362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1820671.6095145042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4" t="s">
        <v>150</v>
      </c>
      <c r="D43" s="254"/>
      <c r="E43" s="254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2429495.3380031167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246072.6974863369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12777691.035489455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14598362.64500396</v>
      </c>
    </row>
    <row r="52" ht="15">
      <c r="E52" s="249"/>
    </row>
    <row r="54" spans="3:5" ht="15">
      <c r="C54" s="257"/>
      <c r="D54" s="257"/>
      <c r="E54" s="257"/>
    </row>
    <row r="55" spans="3:5" ht="15">
      <c r="C55" s="251"/>
      <c r="D55" s="251"/>
      <c r="E55" s="251"/>
    </row>
    <row r="56" spans="3:5" ht="15">
      <c r="C56" s="257"/>
      <c r="D56" s="257"/>
      <c r="E56" s="257"/>
    </row>
    <row r="57" spans="3:5" ht="15">
      <c r="C57" s="251"/>
      <c r="D57" s="251"/>
      <c r="E57" s="251"/>
    </row>
    <row r="58" spans="3:5" ht="15" customHeight="1">
      <c r="C58" s="257"/>
      <c r="D58" s="257"/>
      <c r="E58" s="257"/>
    </row>
    <row r="59" spans="3:5" ht="15">
      <c r="C59" s="251"/>
      <c r="D59" s="251"/>
      <c r="E59" s="251"/>
    </row>
  </sheetData>
  <sheetProtection/>
  <mergeCells count="11">
    <mergeCell ref="C56:E56"/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E27" activeCellId="1" sqref="E10 E27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1" t="s">
        <v>244</v>
      </c>
      <c r="C2" s="261"/>
      <c r="D2" s="261"/>
      <c r="E2" s="261"/>
      <c r="F2" s="261"/>
    </row>
    <row r="3" ht="15" customHeight="1"/>
    <row r="4" spans="4:5" s="168" customFormat="1" ht="12.75" customHeight="1">
      <c r="D4" s="260" t="s">
        <v>167</v>
      </c>
      <c r="E4" s="260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8" t="s">
        <v>168</v>
      </c>
      <c r="D8" s="258"/>
      <c r="E8" s="258"/>
    </row>
    <row r="9" spans="2:7" ht="15" customHeight="1">
      <c r="B9" s="173" t="s">
        <v>90</v>
      </c>
      <c r="C9" s="174">
        <v>1</v>
      </c>
      <c r="D9" s="175" t="s">
        <v>169</v>
      </c>
      <c r="E9" s="176">
        <v>505423.5022222225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29534.23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-238817.86928737652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-59853.60372640967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654853.5377831894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100845.59944444447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2277</v>
      </c>
      <c r="F15" s="248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191877.68644444447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180655.84800000003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9495.032222222222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100295.40566666669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-79491.49982206328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475066.6322944595</v>
      </c>
    </row>
    <row r="23" spans="3:5" ht="9" customHeight="1">
      <c r="C23" s="155"/>
      <c r="D23" s="187"/>
      <c r="E23" s="157"/>
    </row>
    <row r="24" spans="3:5" ht="15" customHeight="1" thickBot="1">
      <c r="C24" s="258" t="s">
        <v>183</v>
      </c>
      <c r="D24" s="258"/>
      <c r="E24" s="258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840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665.7808219178087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174.21917808219132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-13.506321917808208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160.7128561643831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475227.3451506239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8" t="s">
        <v>194</v>
      </c>
      <c r="E45" s="258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8" t="s">
        <v>199</v>
      </c>
      <c r="D51" s="258"/>
      <c r="E51" s="258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92094.46999999999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92094.46999999999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9" t="s">
        <v>215</v>
      </c>
      <c r="D63" s="259"/>
      <c r="E63" s="259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196343.69999999998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35794.43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7499.835906876812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20923.1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1510.894198601949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-15752.563884748863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289497.29116039636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43424.593674059455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246072.6974863369</v>
      </c>
    </row>
    <row r="75" ht="15">
      <c r="D75" s="187"/>
    </row>
    <row r="76" spans="3:5" ht="15">
      <c r="C76" s="257"/>
      <c r="D76" s="257"/>
      <c r="E76" s="257"/>
    </row>
    <row r="77" spans="3:5" ht="15">
      <c r="C77" s="251"/>
      <c r="D77" s="251"/>
      <c r="E77" s="251"/>
    </row>
    <row r="78" spans="3:5" ht="15">
      <c r="C78" s="257"/>
      <c r="D78" s="257"/>
      <c r="E78" s="257"/>
    </row>
    <row r="79" spans="3:5" ht="15">
      <c r="C79" s="251"/>
      <c r="D79" s="251"/>
      <c r="E79" s="251"/>
    </row>
    <row r="80" spans="3:5" ht="15">
      <c r="C80" s="257"/>
      <c r="D80" s="257"/>
      <c r="E80" s="257"/>
    </row>
    <row r="81" spans="3:5" ht="15">
      <c r="C81" s="251"/>
      <c r="D81" s="251"/>
      <c r="E81" s="251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0" sqref="G50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66" t="s">
        <v>236</v>
      </c>
      <c r="B1" s="266"/>
      <c r="C1" s="225"/>
      <c r="D1" s="225"/>
      <c r="E1" s="225"/>
    </row>
    <row r="2" ht="15">
      <c r="A2" s="205" t="s">
        <v>240</v>
      </c>
    </row>
    <row r="3" ht="15">
      <c r="A3" s="205" t="s">
        <v>242</v>
      </c>
    </row>
    <row r="4" ht="15" customHeight="1">
      <c r="A4" s="205" t="s">
        <v>245</v>
      </c>
    </row>
    <row r="6" spans="3:38" ht="15" customHeight="1">
      <c r="C6" s="280" t="s">
        <v>82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C6" s="282" t="s">
        <v>83</v>
      </c>
      <c r="AD6" s="282"/>
      <c r="AE6" s="282"/>
      <c r="AF6" s="282"/>
      <c r="AG6" s="282"/>
      <c r="AH6" s="282"/>
      <c r="AI6" s="282"/>
      <c r="AJ6" s="282"/>
      <c r="AK6" s="282"/>
      <c r="AL6" s="282"/>
    </row>
    <row r="7" spans="3:38" ht="15.75" customHeight="1" thickBot="1"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C7" s="283"/>
      <c r="AD7" s="283"/>
      <c r="AE7" s="283"/>
      <c r="AF7" s="283"/>
      <c r="AG7" s="283"/>
      <c r="AH7" s="283"/>
      <c r="AI7" s="283"/>
      <c r="AJ7" s="283"/>
      <c r="AK7" s="283"/>
      <c r="AL7" s="283"/>
    </row>
    <row r="8" spans="1:38" ht="89.25" customHeight="1">
      <c r="A8" s="267" t="s">
        <v>23</v>
      </c>
      <c r="B8" s="270" t="s">
        <v>70</v>
      </c>
      <c r="C8" s="274" t="s">
        <v>22</v>
      </c>
      <c r="D8" s="264"/>
      <c r="E8" s="264"/>
      <c r="F8" s="264"/>
      <c r="G8" s="264"/>
      <c r="H8" s="264" t="s">
        <v>239</v>
      </c>
      <c r="I8" s="264" t="s">
        <v>71</v>
      </c>
      <c r="J8" s="264"/>
      <c r="K8" s="264" t="s">
        <v>72</v>
      </c>
      <c r="L8" s="264"/>
      <c r="M8" s="264"/>
      <c r="N8" s="264"/>
      <c r="O8" s="264"/>
      <c r="P8" s="264" t="s">
        <v>73</v>
      </c>
      <c r="Q8" s="264"/>
      <c r="R8" s="264" t="s">
        <v>74</v>
      </c>
      <c r="S8" s="264"/>
      <c r="T8" s="264"/>
      <c r="U8" s="264"/>
      <c r="V8" s="264"/>
      <c r="W8" s="264"/>
      <c r="X8" s="264"/>
      <c r="Y8" s="264"/>
      <c r="Z8" s="264" t="s">
        <v>77</v>
      </c>
      <c r="AA8" s="275"/>
      <c r="AC8" s="289" t="s">
        <v>71</v>
      </c>
      <c r="AD8" s="284"/>
      <c r="AE8" s="284" t="s">
        <v>72</v>
      </c>
      <c r="AF8" s="284"/>
      <c r="AG8" s="284" t="s">
        <v>78</v>
      </c>
      <c r="AH8" s="284"/>
      <c r="AI8" s="284" t="s">
        <v>79</v>
      </c>
      <c r="AJ8" s="284"/>
      <c r="AK8" s="284" t="s">
        <v>77</v>
      </c>
      <c r="AL8" s="270"/>
    </row>
    <row r="9" spans="1:38" ht="50.25" customHeight="1">
      <c r="A9" s="268"/>
      <c r="B9" s="271"/>
      <c r="C9" s="273" t="s">
        <v>15</v>
      </c>
      <c r="D9" s="265"/>
      <c r="E9" s="265"/>
      <c r="F9" s="265"/>
      <c r="G9" s="250" t="s">
        <v>16</v>
      </c>
      <c r="H9" s="276"/>
      <c r="I9" s="262" t="s">
        <v>0</v>
      </c>
      <c r="J9" s="262" t="s">
        <v>1</v>
      </c>
      <c r="K9" s="265" t="s">
        <v>0</v>
      </c>
      <c r="L9" s="265"/>
      <c r="M9" s="265"/>
      <c r="N9" s="265"/>
      <c r="O9" s="226" t="s">
        <v>1</v>
      </c>
      <c r="P9" s="262" t="s">
        <v>80</v>
      </c>
      <c r="Q9" s="262" t="s">
        <v>81</v>
      </c>
      <c r="R9" s="265" t="s">
        <v>75</v>
      </c>
      <c r="S9" s="265"/>
      <c r="T9" s="265"/>
      <c r="U9" s="265"/>
      <c r="V9" s="265" t="s">
        <v>76</v>
      </c>
      <c r="W9" s="265"/>
      <c r="X9" s="265"/>
      <c r="Y9" s="265"/>
      <c r="Z9" s="262" t="s">
        <v>17</v>
      </c>
      <c r="AA9" s="292" t="s">
        <v>18</v>
      </c>
      <c r="AC9" s="290" t="s">
        <v>0</v>
      </c>
      <c r="AD9" s="285" t="s">
        <v>1</v>
      </c>
      <c r="AE9" s="285" t="s">
        <v>0</v>
      </c>
      <c r="AF9" s="285" t="s">
        <v>1</v>
      </c>
      <c r="AG9" s="285" t="s">
        <v>80</v>
      </c>
      <c r="AH9" s="285" t="s">
        <v>81</v>
      </c>
      <c r="AI9" s="285" t="s">
        <v>75</v>
      </c>
      <c r="AJ9" s="285" t="s">
        <v>76</v>
      </c>
      <c r="AK9" s="285" t="s">
        <v>17</v>
      </c>
      <c r="AL9" s="287" t="s">
        <v>18</v>
      </c>
    </row>
    <row r="10" spans="1:38" ht="102.75" customHeight="1" thickBot="1">
      <c r="A10" s="269"/>
      <c r="B10" s="272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77"/>
      <c r="I10" s="263"/>
      <c r="J10" s="263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3"/>
      <c r="Q10" s="263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3"/>
      <c r="AA10" s="293"/>
      <c r="AC10" s="291"/>
      <c r="AD10" s="286"/>
      <c r="AE10" s="286"/>
      <c r="AF10" s="286"/>
      <c r="AG10" s="286"/>
      <c r="AH10" s="286"/>
      <c r="AI10" s="286"/>
      <c r="AJ10" s="286"/>
      <c r="AK10" s="286"/>
      <c r="AL10" s="288"/>
    </row>
    <row r="11" spans="1:38" ht="24.75" customHeight="1" thickBot="1">
      <c r="A11" s="10" t="s">
        <v>24</v>
      </c>
      <c r="B11" s="2" t="s">
        <v>25</v>
      </c>
      <c r="C11" s="19">
        <f>SUM(C12:C15)</f>
        <v>30</v>
      </c>
      <c r="D11" s="61">
        <f>SUM(D12:D15)</f>
        <v>18</v>
      </c>
      <c r="E11" s="61">
        <f>SUM(E12:E15)</f>
        <v>0</v>
      </c>
      <c r="F11" s="61">
        <f aca="true" t="shared" si="0" ref="F11:Z11">SUM(F12:F15)</f>
        <v>48</v>
      </c>
      <c r="G11" s="61">
        <f t="shared" si="0"/>
        <v>57</v>
      </c>
      <c r="H11" s="42">
        <f t="shared" si="0"/>
        <v>0</v>
      </c>
      <c r="I11" s="61">
        <f t="shared" si="0"/>
        <v>840</v>
      </c>
      <c r="J11" s="61">
        <f>SUM(J12:J15)</f>
        <v>0</v>
      </c>
      <c r="K11" s="61">
        <f>SUM(K12:K15)</f>
        <v>300</v>
      </c>
      <c r="L11" s="61">
        <f>SUM(L12:L15)</f>
        <v>540</v>
      </c>
      <c r="M11" s="61">
        <f>SUM(M12:M15)</f>
        <v>0</v>
      </c>
      <c r="N11" s="70">
        <f t="shared" si="0"/>
        <v>840</v>
      </c>
      <c r="O11" s="61">
        <f t="shared" si="0"/>
        <v>0</v>
      </c>
      <c r="P11" s="61">
        <f>SUM(P12:P15)</f>
        <v>174.2191780821918</v>
      </c>
      <c r="Q11" s="61">
        <f>SUM(Q12:Q15)</f>
        <v>174.2191780821918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>SUM(W12:W15)</f>
        <v>0</v>
      </c>
      <c r="X11" s="61">
        <f>SUM(X12:X15)</f>
        <v>0</v>
      </c>
      <c r="Y11" s="61">
        <f t="shared" si="0"/>
        <v>0</v>
      </c>
      <c r="Z11" s="61">
        <f t="shared" si="0"/>
        <v>0</v>
      </c>
      <c r="AA11" s="84">
        <f>SUM(AA12:AA15)</f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30</v>
      </c>
      <c r="D12" s="86">
        <v>18</v>
      </c>
      <c r="E12" s="86"/>
      <c r="F12" s="57">
        <f>SUM(C12:E12)</f>
        <v>48</v>
      </c>
      <c r="G12" s="86">
        <v>57</v>
      </c>
      <c r="H12" s="41"/>
      <c r="I12" s="86">
        <v>840</v>
      </c>
      <c r="J12" s="86">
        <v>0</v>
      </c>
      <c r="K12" s="86">
        <v>300</v>
      </c>
      <c r="L12" s="86">
        <v>540</v>
      </c>
      <c r="M12" s="86"/>
      <c r="N12" s="71">
        <f>SUM(K12:M12)</f>
        <v>840</v>
      </c>
      <c r="O12" s="86">
        <v>0</v>
      </c>
      <c r="P12" s="208">
        <v>174.2191780821918</v>
      </c>
      <c r="Q12" s="86">
        <v>174.2191780821918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>
        <v>0</v>
      </c>
      <c r="F16" s="60">
        <f>SUM(C16:E16)</f>
        <v>2</v>
      </c>
      <c r="G16" s="95">
        <v>4</v>
      </c>
      <c r="H16" s="42"/>
      <c r="I16" s="95">
        <v>120</v>
      </c>
      <c r="J16" s="95">
        <v>0</v>
      </c>
      <c r="K16" s="95">
        <v>0</v>
      </c>
      <c r="L16" s="211">
        <v>120</v>
      </c>
      <c r="M16" s="95">
        <v>0</v>
      </c>
      <c r="N16" s="74">
        <f>SUM(K16:M16)</f>
        <v>120</v>
      </c>
      <c r="O16" s="95">
        <v>0</v>
      </c>
      <c r="P16" s="95">
        <v>130.07344283543247</v>
      </c>
      <c r="Q16" s="95">
        <v>130.07344283543247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54</v>
      </c>
      <c r="D17" s="61">
        <f>SUM(D18:D19)</f>
        <v>7</v>
      </c>
      <c r="E17" s="61">
        <f>SUM(E18:E19)</f>
        <v>0</v>
      </c>
      <c r="F17" s="61">
        <f aca="true" t="shared" si="2" ref="F17:O17">SUM(F18:F19)</f>
        <v>61</v>
      </c>
      <c r="G17" s="61">
        <f t="shared" si="2"/>
        <v>379</v>
      </c>
      <c r="H17" s="45">
        <f t="shared" si="2"/>
        <v>0</v>
      </c>
      <c r="I17" s="61">
        <f t="shared" si="2"/>
        <v>12461.289086398498</v>
      </c>
      <c r="J17" s="61">
        <f>SUM(J18:J19)</f>
        <v>0</v>
      </c>
      <c r="K17" s="61">
        <f>SUM(K18:K19)</f>
        <v>11115.39</v>
      </c>
      <c r="L17" s="212">
        <f>SUM(L18:L19)</f>
        <v>467.88</v>
      </c>
      <c r="M17" s="61">
        <f>SUM(M18:M19)</f>
        <v>0</v>
      </c>
      <c r="N17" s="70">
        <f t="shared" si="2"/>
        <v>11583.27</v>
      </c>
      <c r="O17" s="61">
        <f t="shared" si="2"/>
        <v>0</v>
      </c>
      <c r="P17" s="61">
        <f>SUM(P18:P19)</f>
        <v>9074.441080875116</v>
      </c>
      <c r="Q17" s="61">
        <f>SUM(Q18:Q19)</f>
        <v>9074.441080875116</v>
      </c>
      <c r="R17" s="61">
        <f>SUM(R18:R19)</f>
        <v>0</v>
      </c>
      <c r="S17" s="61">
        <f>SUM(S18:S19)</f>
        <v>0</v>
      </c>
      <c r="T17" s="61">
        <f>SUM(T18:T19)</f>
        <v>0</v>
      </c>
      <c r="U17" s="61">
        <f aca="true" t="shared" si="3" ref="U17:Z17">SUM(U18:U19)</f>
        <v>0</v>
      </c>
      <c r="V17" s="61">
        <f t="shared" si="3"/>
        <v>0</v>
      </c>
      <c r="W17" s="61">
        <f>SUM(W18:W19)</f>
        <v>0</v>
      </c>
      <c r="X17" s="61">
        <f>SUM(X18:X19)</f>
        <v>0</v>
      </c>
      <c r="Y17" s="61">
        <f t="shared" si="3"/>
        <v>0</v>
      </c>
      <c r="Z17" s="61">
        <f t="shared" si="3"/>
        <v>0</v>
      </c>
      <c r="AA17" s="84">
        <f>SUM(AA18:AA19)</f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35</v>
      </c>
      <c r="D18" s="98">
        <v>0</v>
      </c>
      <c r="E18" s="98">
        <v>0</v>
      </c>
      <c r="F18" s="62">
        <f>SUM(C18:E18)</f>
        <v>35</v>
      </c>
      <c r="G18" s="98">
        <v>43</v>
      </c>
      <c r="H18" s="44"/>
      <c r="I18" s="98">
        <v>9929</v>
      </c>
      <c r="J18" s="98">
        <v>0</v>
      </c>
      <c r="K18" s="98">
        <v>9929</v>
      </c>
      <c r="L18" s="213">
        <v>0</v>
      </c>
      <c r="M18" s="98">
        <v>0</v>
      </c>
      <c r="N18" s="75">
        <f>SUM(K18:M18)</f>
        <v>9929</v>
      </c>
      <c r="O18" s="98">
        <v>0</v>
      </c>
      <c r="P18" s="98">
        <v>2563.756164383561</v>
      </c>
      <c r="Q18" s="98">
        <v>2563.756164383561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19</v>
      </c>
      <c r="D19" s="101">
        <v>7</v>
      </c>
      <c r="E19" s="101">
        <v>0</v>
      </c>
      <c r="F19" s="63">
        <f>SUM(C19:E19)</f>
        <v>26</v>
      </c>
      <c r="G19" s="101">
        <v>336</v>
      </c>
      <c r="H19" s="43"/>
      <c r="I19" s="101">
        <v>2532.2890863984985</v>
      </c>
      <c r="J19" s="101">
        <v>0</v>
      </c>
      <c r="K19" s="101">
        <v>1186.39</v>
      </c>
      <c r="L19" s="214">
        <v>467.88</v>
      </c>
      <c r="M19" s="101">
        <v>0</v>
      </c>
      <c r="N19" s="76">
        <f>SUM(K19:M19)</f>
        <v>1654.27</v>
      </c>
      <c r="O19" s="101">
        <v>0</v>
      </c>
      <c r="P19" s="101">
        <v>6510.684916491555</v>
      </c>
      <c r="Q19" s="101">
        <v>6510.684916491555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50</v>
      </c>
      <c r="D21" s="61">
        <f>SUM(D22:D23)</f>
        <v>34</v>
      </c>
      <c r="E21" s="61">
        <f>SUM(E22:E23)</f>
        <v>0</v>
      </c>
      <c r="F21" s="61">
        <f aca="true" t="shared" si="5" ref="F21:O21">SUM(F22:F23)</f>
        <v>84</v>
      </c>
      <c r="G21" s="61">
        <f t="shared" si="5"/>
        <v>534</v>
      </c>
      <c r="H21" s="61">
        <f t="shared" si="5"/>
        <v>84</v>
      </c>
      <c r="I21" s="61">
        <f t="shared" si="5"/>
        <v>115584.52763925334</v>
      </c>
      <c r="J21" s="61">
        <f>SUM(J22:J23)</f>
        <v>0</v>
      </c>
      <c r="K21" s="61">
        <f>SUM(K22:K23)</f>
        <v>64793.44</v>
      </c>
      <c r="L21" s="212">
        <f>SUM(L22:L23)</f>
        <v>29720.690000000002</v>
      </c>
      <c r="M21" s="61">
        <f>SUM(M22:M23)</f>
        <v>0</v>
      </c>
      <c r="N21" s="70">
        <f t="shared" si="5"/>
        <v>94514.13</v>
      </c>
      <c r="O21" s="61">
        <f t="shared" si="5"/>
        <v>0</v>
      </c>
      <c r="P21" s="61">
        <f>SUM(P22:P23)</f>
        <v>286675.9786296192</v>
      </c>
      <c r="Q21" s="61">
        <f>SUM(Q22:Q23)</f>
        <v>283179.12318448216</v>
      </c>
      <c r="R21" s="61">
        <f>SUM(R22:R23)</f>
        <v>27774.98</v>
      </c>
      <c r="S21" s="61">
        <f>SUM(S22:S23)</f>
        <v>5605.87</v>
      </c>
      <c r="T21" s="61">
        <f>SUM(T22:T23)</f>
        <v>0</v>
      </c>
      <c r="U21" s="61">
        <f aca="true" t="shared" si="6" ref="U21:Z21">SUM(U22:U23)</f>
        <v>33380.850000000006</v>
      </c>
      <c r="V21" s="61">
        <f t="shared" si="6"/>
        <v>27774.98</v>
      </c>
      <c r="W21" s="61">
        <f>SUM(W22:W23)</f>
        <v>5605.87</v>
      </c>
      <c r="X21" s="61">
        <f>SUM(X22:X23)</f>
        <v>0</v>
      </c>
      <c r="Y21" s="61">
        <f t="shared" si="6"/>
        <v>33380.850000000006</v>
      </c>
      <c r="Z21" s="61">
        <f t="shared" si="6"/>
        <v>24265.82</v>
      </c>
      <c r="AA21" s="84">
        <f>SUM(AA22:AA23)</f>
        <v>24265.82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48</v>
      </c>
      <c r="D22" s="86">
        <v>31</v>
      </c>
      <c r="E22" s="86">
        <v>0</v>
      </c>
      <c r="F22" s="57">
        <f>SUM(C22:E22)</f>
        <v>79</v>
      </c>
      <c r="G22" s="86">
        <v>490</v>
      </c>
      <c r="H22" s="86">
        <v>79</v>
      </c>
      <c r="I22" s="86">
        <v>110004.72126351949</v>
      </c>
      <c r="J22" s="86">
        <v>0</v>
      </c>
      <c r="K22" s="86">
        <v>64232.46</v>
      </c>
      <c r="L22" s="209">
        <v>25375.24</v>
      </c>
      <c r="M22" s="86">
        <v>0</v>
      </c>
      <c r="N22" s="71">
        <f>SUM(K22:M22)</f>
        <v>89607.7</v>
      </c>
      <c r="O22" s="86">
        <v>0</v>
      </c>
      <c r="P22" s="86">
        <v>267342.84586826887</v>
      </c>
      <c r="Q22" s="86">
        <v>267342.84586826887</v>
      </c>
      <c r="R22" s="86">
        <v>27774.98</v>
      </c>
      <c r="S22" s="86">
        <v>5245.82</v>
      </c>
      <c r="T22" s="86">
        <v>0</v>
      </c>
      <c r="U22" s="57">
        <f>SUM(R22:T22)</f>
        <v>33020.8</v>
      </c>
      <c r="V22" s="86">
        <v>27774.98</v>
      </c>
      <c r="W22" s="86">
        <v>5245.82</v>
      </c>
      <c r="X22" s="86">
        <v>0</v>
      </c>
      <c r="Y22" s="57">
        <f>SUM(V22:X22)</f>
        <v>33020.8</v>
      </c>
      <c r="Z22" s="86">
        <v>23905.77</v>
      </c>
      <c r="AA22" s="87">
        <v>23905.77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2</v>
      </c>
      <c r="D23" s="54">
        <v>3</v>
      </c>
      <c r="E23" s="54">
        <v>0</v>
      </c>
      <c r="F23" s="54">
        <f>SUM(C23:E23)</f>
        <v>5</v>
      </c>
      <c r="G23" s="54">
        <v>44</v>
      </c>
      <c r="H23" s="54">
        <v>5</v>
      </c>
      <c r="I23" s="54">
        <v>5579.806375733855</v>
      </c>
      <c r="J23" s="54">
        <v>0</v>
      </c>
      <c r="K23" s="54">
        <v>560.98</v>
      </c>
      <c r="L23" s="216">
        <v>4345.45</v>
      </c>
      <c r="M23" s="54">
        <v>0</v>
      </c>
      <c r="N23" s="51">
        <f>SUM(K23:M23)</f>
        <v>4906.43</v>
      </c>
      <c r="O23" s="54">
        <v>0</v>
      </c>
      <c r="P23" s="54">
        <v>19333.132761350284</v>
      </c>
      <c r="Q23" s="54">
        <v>15836.277316213298</v>
      </c>
      <c r="R23" s="54">
        <v>0</v>
      </c>
      <c r="S23" s="54">
        <v>360.05</v>
      </c>
      <c r="T23" s="54">
        <v>0</v>
      </c>
      <c r="U23" s="54">
        <f>SUM(R23:T23)</f>
        <v>360.05</v>
      </c>
      <c r="V23" s="54">
        <v>0</v>
      </c>
      <c r="W23" s="54">
        <v>360.05</v>
      </c>
      <c r="X23" s="54">
        <v>0</v>
      </c>
      <c r="Y23" s="54">
        <f>SUM(V23:X23)</f>
        <v>360.05</v>
      </c>
      <c r="Z23" s="54">
        <v>360.05</v>
      </c>
      <c r="AA23" s="126">
        <v>360.05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2179</v>
      </c>
      <c r="D24" s="107">
        <f>SUM(D25:D27)</f>
        <v>111317</v>
      </c>
      <c r="E24" s="107">
        <f>SUM(E25:E27)</f>
        <v>0</v>
      </c>
      <c r="F24" s="65">
        <f aca="true" t="shared" si="8" ref="F24:O24">SUM(F25:F27)</f>
        <v>113496</v>
      </c>
      <c r="G24" s="107">
        <f t="shared" si="8"/>
        <v>40859</v>
      </c>
      <c r="H24" s="107">
        <f t="shared" si="8"/>
        <v>113493</v>
      </c>
      <c r="I24" s="107">
        <f t="shared" si="8"/>
        <v>347372.0291267894</v>
      </c>
      <c r="J24" s="107">
        <f>SUM(J25:J27)</f>
        <v>5661.03</v>
      </c>
      <c r="K24" s="107">
        <f>SUM(K25:K27)</f>
        <v>34080.00333333335</v>
      </c>
      <c r="L24" s="217">
        <f>SUM(L25:L27)</f>
        <v>311231.3388888891</v>
      </c>
      <c r="M24" s="107">
        <f>SUM(M25:M27)</f>
        <v>0</v>
      </c>
      <c r="N24" s="12">
        <f t="shared" si="8"/>
        <v>345311.34222222253</v>
      </c>
      <c r="O24" s="107">
        <f t="shared" si="8"/>
        <v>5661.03</v>
      </c>
      <c r="P24" s="107">
        <f>SUM(P25:P27)</f>
        <v>329990.85017444385</v>
      </c>
      <c r="Q24" s="107">
        <f>SUM(Q25:Q27)</f>
        <v>329796.8200867726</v>
      </c>
      <c r="R24" s="107">
        <f>SUM(R25:R27)</f>
        <v>19455.43666666667</v>
      </c>
      <c r="S24" s="107">
        <f>SUM(S25:S27)</f>
        <v>39112.312777777806</v>
      </c>
      <c r="T24" s="107">
        <f>SUM(T25:T27)</f>
        <v>0</v>
      </c>
      <c r="U24" s="65">
        <f aca="true" t="shared" si="9" ref="U24:Z24">SUM(U25:U27)</f>
        <v>58567.749444444475</v>
      </c>
      <c r="V24" s="107">
        <f t="shared" si="9"/>
        <v>19455.43666666667</v>
      </c>
      <c r="W24" s="107">
        <f>SUM(W25:W27)</f>
        <v>39112.312777777806</v>
      </c>
      <c r="X24" s="107">
        <f>SUM(X25:X27)</f>
        <v>0</v>
      </c>
      <c r="Y24" s="65">
        <f t="shared" si="9"/>
        <v>58567.749444444475</v>
      </c>
      <c r="Z24" s="107">
        <f t="shared" si="9"/>
        <v>56182.4916666667</v>
      </c>
      <c r="AA24" s="108">
        <f>SUM(AA25:AA27)</f>
        <v>56182.4916666667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2126</v>
      </c>
      <c r="D25" s="86">
        <v>111283</v>
      </c>
      <c r="E25" s="86">
        <v>0</v>
      </c>
      <c r="F25" s="57">
        <f>SUM(C25:E25)</f>
        <v>113409</v>
      </c>
      <c r="G25" s="86">
        <v>40333</v>
      </c>
      <c r="H25" s="86">
        <v>113409</v>
      </c>
      <c r="I25" s="86">
        <v>327345.7222222225</v>
      </c>
      <c r="J25" s="86">
        <v>0</v>
      </c>
      <c r="K25" s="86">
        <v>20457.33333333335</v>
      </c>
      <c r="L25" s="209">
        <v>306888.3888888891</v>
      </c>
      <c r="M25" s="86">
        <v>0</v>
      </c>
      <c r="N25" s="71">
        <f>SUM(K25:M25)</f>
        <v>327345.7222222225</v>
      </c>
      <c r="O25" s="86">
        <v>0</v>
      </c>
      <c r="P25" s="86">
        <v>312783.845006586</v>
      </c>
      <c r="Q25" s="86">
        <v>312783.845006586</v>
      </c>
      <c r="R25" s="86">
        <v>2122.1666666666683</v>
      </c>
      <c r="S25" s="235">
        <v>37312.312777777806</v>
      </c>
      <c r="T25" s="86">
        <v>0</v>
      </c>
      <c r="U25" s="57">
        <f>SUM(R25:T25)</f>
        <v>39434.47944444448</v>
      </c>
      <c r="V25" s="86">
        <v>2122.1666666666683</v>
      </c>
      <c r="W25" s="235">
        <v>37312.312777777806</v>
      </c>
      <c r="X25" s="86">
        <v>0</v>
      </c>
      <c r="Y25" s="57">
        <f>SUM(V25:X25)</f>
        <v>39434.47944444448</v>
      </c>
      <c r="Z25" s="86">
        <v>40647.1416666667</v>
      </c>
      <c r="AA25" s="87">
        <v>40647.1416666667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50</v>
      </c>
      <c r="D26" s="55">
        <v>34</v>
      </c>
      <c r="E26" s="55">
        <v>0</v>
      </c>
      <c r="F26" s="55">
        <f>SUM(C26:E26)</f>
        <v>84</v>
      </c>
      <c r="G26" s="55">
        <v>516</v>
      </c>
      <c r="H26" s="55">
        <v>84</v>
      </c>
      <c r="I26" s="55">
        <v>13736.276904566925</v>
      </c>
      <c r="J26" s="55">
        <v>0</v>
      </c>
      <c r="K26" s="55">
        <v>7332.64</v>
      </c>
      <c r="L26" s="218">
        <v>4342.95</v>
      </c>
      <c r="M26" s="55">
        <v>0</v>
      </c>
      <c r="N26" s="52">
        <f>SUM(K26:M26)</f>
        <v>11675.59</v>
      </c>
      <c r="O26" s="55">
        <v>0</v>
      </c>
      <c r="P26" s="55">
        <v>14848.89169458146</v>
      </c>
      <c r="Q26" s="55">
        <v>14779.58565348557</v>
      </c>
      <c r="R26" s="55">
        <v>17333.27</v>
      </c>
      <c r="S26" s="55">
        <v>1800</v>
      </c>
      <c r="T26" s="55">
        <v>0</v>
      </c>
      <c r="U26" s="55">
        <f>SUM(R26:T26)</f>
        <v>19133.27</v>
      </c>
      <c r="V26" s="55">
        <v>17333.27</v>
      </c>
      <c r="W26" s="55">
        <v>1800</v>
      </c>
      <c r="X26" s="55">
        <v>0</v>
      </c>
      <c r="Y26" s="55">
        <f>SUM(V26:X26)</f>
        <v>19133.27</v>
      </c>
      <c r="Z26" s="55">
        <v>15535.35</v>
      </c>
      <c r="AA26" s="122">
        <v>15535.35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3</v>
      </c>
      <c r="D27" s="112">
        <v>0</v>
      </c>
      <c r="E27" s="112">
        <v>0</v>
      </c>
      <c r="F27" s="66">
        <f>SUM(C27:E27)</f>
        <v>3</v>
      </c>
      <c r="G27" s="112">
        <v>10</v>
      </c>
      <c r="H27" s="43"/>
      <c r="I27" s="112">
        <v>6290.03</v>
      </c>
      <c r="J27" s="112">
        <v>5661.03</v>
      </c>
      <c r="K27" s="112">
        <v>6290.03</v>
      </c>
      <c r="L27" s="219">
        <v>0</v>
      </c>
      <c r="M27" s="112">
        <v>0</v>
      </c>
      <c r="N27" s="78">
        <f>SUM(K27:M27)</f>
        <v>6290.03</v>
      </c>
      <c r="O27" s="112">
        <v>5661.03</v>
      </c>
      <c r="P27" s="112">
        <v>2358.113473276395</v>
      </c>
      <c r="Q27" s="112">
        <v>2233.3894267010523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O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>SUM(J31:J32)</f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 t="shared" si="11"/>
        <v>0</v>
      </c>
      <c r="O30" s="107">
        <f t="shared" si="11"/>
        <v>0</v>
      </c>
      <c r="P30" s="107">
        <f>SUM(P31:P32)</f>
        <v>0</v>
      </c>
      <c r="Q30" s="107">
        <f>SUM(Q31:Q32)</f>
        <v>0</v>
      </c>
      <c r="R30" s="107">
        <f>SUM(R31:R32)</f>
        <v>0</v>
      </c>
      <c r="S30" s="107">
        <f>SUM(S31:S32)</f>
        <v>0</v>
      </c>
      <c r="T30" s="107">
        <f>SUM(T31:T32)</f>
        <v>0</v>
      </c>
      <c r="U30" s="65">
        <f aca="true" t="shared" si="12" ref="U30:Z30">SUM(U31:U32)</f>
        <v>0</v>
      </c>
      <c r="V30" s="107">
        <f t="shared" si="12"/>
        <v>0</v>
      </c>
      <c r="W30" s="107">
        <f>SUM(W31:W32)</f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>SUM(AA31:AA32)</f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O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>SUM(J35:J36)</f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 t="shared" si="14"/>
        <v>0</v>
      </c>
      <c r="O34" s="107">
        <f t="shared" si="14"/>
        <v>0</v>
      </c>
      <c r="P34" s="107">
        <f>SUM(P35:P36)</f>
        <v>0</v>
      </c>
      <c r="Q34" s="107">
        <f>SUM(Q35:Q36)</f>
        <v>0</v>
      </c>
      <c r="R34" s="107">
        <f>SUM(R35:R36)</f>
        <v>0</v>
      </c>
      <c r="S34" s="107">
        <f>SUM(S35:S36)</f>
        <v>0</v>
      </c>
      <c r="T34" s="107">
        <f>SUM(T35:T36)</f>
        <v>0</v>
      </c>
      <c r="U34" s="65">
        <f aca="true" t="shared" si="15" ref="U34:Z34">SUM(U35:U36)</f>
        <v>0</v>
      </c>
      <c r="V34" s="107">
        <f t="shared" si="15"/>
        <v>0</v>
      </c>
      <c r="W34" s="107">
        <f>SUM(W35:W36)</f>
        <v>0</v>
      </c>
      <c r="X34" s="107">
        <f>SUM(X35:X36)</f>
        <v>0</v>
      </c>
      <c r="Y34" s="65">
        <f t="shared" si="15"/>
        <v>0</v>
      </c>
      <c r="Z34" s="107">
        <f t="shared" si="15"/>
        <v>0</v>
      </c>
      <c r="AA34" s="108">
        <f>SUM(AA35:AA36)</f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123</v>
      </c>
      <c r="D37" s="110">
        <v>0</v>
      </c>
      <c r="E37" s="110">
        <v>0</v>
      </c>
      <c r="F37" s="68">
        <f>SUM(C37:E37)</f>
        <v>123</v>
      </c>
      <c r="G37" s="110">
        <v>71</v>
      </c>
      <c r="H37" s="45"/>
      <c r="I37" s="110">
        <v>7425.778059999993</v>
      </c>
      <c r="J37" s="110">
        <v>6683.2</v>
      </c>
      <c r="K37" s="110">
        <v>7425.78</v>
      </c>
      <c r="L37" s="222">
        <v>0</v>
      </c>
      <c r="M37" s="110">
        <v>0</v>
      </c>
      <c r="N37" s="80">
        <f>SUM(K37:M37)</f>
        <v>7425.78</v>
      </c>
      <c r="O37" s="110">
        <v>6683.2</v>
      </c>
      <c r="P37" s="110">
        <v>6265.517627081291</v>
      </c>
      <c r="Q37" s="110">
        <v>626.5517627081199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200728.71200000006</v>
      </c>
      <c r="AA37" s="111">
        <v>20072.871199999994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0</v>
      </c>
      <c r="D38" s="104">
        <v>0</v>
      </c>
      <c r="E38" s="104">
        <v>0</v>
      </c>
      <c r="F38" s="64">
        <f>SUM(C38:E38)</f>
        <v>0</v>
      </c>
      <c r="G38" s="104">
        <v>22</v>
      </c>
      <c r="H38" s="46"/>
      <c r="I38" s="104">
        <v>0</v>
      </c>
      <c r="J38" s="104">
        <v>0</v>
      </c>
      <c r="K38" s="104">
        <v>0</v>
      </c>
      <c r="L38" s="215">
        <v>0</v>
      </c>
      <c r="M38" s="104">
        <v>0</v>
      </c>
      <c r="N38" s="77">
        <f>SUM(K38:M38)</f>
        <v>0</v>
      </c>
      <c r="O38" s="104">
        <v>0</v>
      </c>
      <c r="P38" s="104">
        <v>42295.97992399016</v>
      </c>
      <c r="Q38" s="104">
        <v>8357.544070074924</v>
      </c>
      <c r="R38" s="104">
        <v>2530</v>
      </c>
      <c r="S38" s="104">
        <v>0</v>
      </c>
      <c r="T38" s="104">
        <v>0</v>
      </c>
      <c r="U38" s="64">
        <f>SUM(R38:T38)</f>
        <v>2530</v>
      </c>
      <c r="V38" s="104">
        <f>2530-2277</f>
        <v>253</v>
      </c>
      <c r="W38" s="104">
        <v>0</v>
      </c>
      <c r="X38" s="104">
        <v>0</v>
      </c>
      <c r="Y38" s="64">
        <f>SUM(V38:X38)</f>
        <v>253</v>
      </c>
      <c r="Z38" s="104">
        <v>2530</v>
      </c>
      <c r="AA38" s="105">
        <v>253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887.6196164383559</v>
      </c>
      <c r="Q39" s="104">
        <v>-52.88634734700361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67</v>
      </c>
      <c r="D40" s="61">
        <f>SUM(D41:D43)</f>
        <v>0</v>
      </c>
      <c r="E40" s="61">
        <f>SUM(E41:E43)</f>
        <v>0</v>
      </c>
      <c r="F40" s="61">
        <f aca="true" t="shared" si="17" ref="F40:O40">SUM(F41:F43)</f>
        <v>67</v>
      </c>
      <c r="G40" s="61">
        <f t="shared" si="17"/>
        <v>58</v>
      </c>
      <c r="H40" s="46">
        <f t="shared" si="17"/>
        <v>0</v>
      </c>
      <c r="I40" s="61">
        <f t="shared" si="17"/>
        <v>27369.068896614917</v>
      </c>
      <c r="J40" s="61">
        <f>SUM(J41:J43)</f>
        <v>0</v>
      </c>
      <c r="K40" s="61">
        <f>SUM(K41:K43)</f>
        <v>27368.98</v>
      </c>
      <c r="L40" s="212">
        <f>SUM(L41:L43)</f>
        <v>0</v>
      </c>
      <c r="M40" s="61">
        <f>SUM(M41:M43)</f>
        <v>0</v>
      </c>
      <c r="N40" s="70">
        <f t="shared" si="17"/>
        <v>27368.98</v>
      </c>
      <c r="O40" s="61">
        <f t="shared" si="17"/>
        <v>0</v>
      </c>
      <c r="P40" s="61">
        <f>SUM(P41:P43)</f>
        <v>20681.242293735293</v>
      </c>
      <c r="Q40" s="61">
        <f>SUM(Q41:Q43)</f>
        <v>20681.242293735293</v>
      </c>
      <c r="R40" s="61">
        <f>SUM(R41:R43)</f>
        <v>6367</v>
      </c>
      <c r="S40" s="61">
        <f>SUM(S41:S43)</f>
        <v>0</v>
      </c>
      <c r="T40" s="61">
        <f>SUM(T41:T43)</f>
        <v>0</v>
      </c>
      <c r="U40" s="61">
        <f aca="true" t="shared" si="18" ref="U40:Z40">SUM(U41:U43)</f>
        <v>6367</v>
      </c>
      <c r="V40" s="61">
        <f t="shared" si="18"/>
        <v>6367</v>
      </c>
      <c r="W40" s="61">
        <f>SUM(W41:W43)</f>
        <v>0</v>
      </c>
      <c r="X40" s="61">
        <f>SUM(X41:X43)</f>
        <v>0</v>
      </c>
      <c r="Y40" s="61">
        <f t="shared" si="18"/>
        <v>6367</v>
      </c>
      <c r="Z40" s="61">
        <f t="shared" si="18"/>
        <v>-478.77000000000044</v>
      </c>
      <c r="AA40" s="84">
        <f>SUM(AA41:AA43)</f>
        <v>-478.77000000000044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65</v>
      </c>
      <c r="D42" s="55">
        <v>0</v>
      </c>
      <c r="E42" s="55">
        <v>0</v>
      </c>
      <c r="F42" s="55">
        <f>SUM(C42:E42)</f>
        <v>65</v>
      </c>
      <c r="G42" s="55">
        <v>55</v>
      </c>
      <c r="H42" s="120"/>
      <c r="I42" s="55">
        <v>24019.068896614917</v>
      </c>
      <c r="J42" s="55">
        <v>0</v>
      </c>
      <c r="K42" s="55">
        <v>24018.98</v>
      </c>
      <c r="L42" s="218">
        <v>0</v>
      </c>
      <c r="M42" s="55">
        <v>0</v>
      </c>
      <c r="N42" s="52">
        <f>SUM(K42:M42)</f>
        <v>24018.98</v>
      </c>
      <c r="O42" s="55">
        <v>0</v>
      </c>
      <c r="P42" s="55">
        <v>19303.077910173648</v>
      </c>
      <c r="Q42" s="55">
        <v>19303.077910173648</v>
      </c>
      <c r="R42" s="55">
        <v>6367</v>
      </c>
      <c r="S42" s="55">
        <v>0</v>
      </c>
      <c r="T42" s="55">
        <v>0</v>
      </c>
      <c r="U42" s="55">
        <f>SUM(R42:T42)</f>
        <v>6367</v>
      </c>
      <c r="V42" s="55">
        <v>6367</v>
      </c>
      <c r="W42" s="55">
        <v>0</v>
      </c>
      <c r="X42" s="55">
        <v>0</v>
      </c>
      <c r="Y42" s="55">
        <f>SUM(V42:X42)</f>
        <v>6367</v>
      </c>
      <c r="Z42" s="55">
        <v>-478.77000000000044</v>
      </c>
      <c r="AA42" s="122">
        <v>-478.77000000000044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2</v>
      </c>
      <c r="D43" s="112">
        <v>0</v>
      </c>
      <c r="E43" s="112">
        <v>0</v>
      </c>
      <c r="F43" s="66">
        <f>SUM(C43:E43)</f>
        <v>2</v>
      </c>
      <c r="G43" s="112">
        <v>3</v>
      </c>
      <c r="H43" s="43"/>
      <c r="I43" s="112">
        <v>3350</v>
      </c>
      <c r="J43" s="112">
        <v>0</v>
      </c>
      <c r="K43" s="112">
        <v>3350</v>
      </c>
      <c r="L43" s="219">
        <v>0</v>
      </c>
      <c r="M43" s="112">
        <v>0</v>
      </c>
      <c r="N43" s="78">
        <f>SUM(K43:M43)</f>
        <v>3350</v>
      </c>
      <c r="O43" s="112">
        <v>0</v>
      </c>
      <c r="P43" s="112">
        <v>1378.1643835616437</v>
      </c>
      <c r="Q43" s="112">
        <v>1378.1643835616437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7</v>
      </c>
      <c r="D45" s="107">
        <f>SUM(D46:D48)</f>
        <v>0</v>
      </c>
      <c r="E45" s="107">
        <f>SUM(E46:E48)</f>
        <v>0</v>
      </c>
      <c r="F45" s="65">
        <f aca="true" t="shared" si="20" ref="F45:O45">SUM(F46:F48)</f>
        <v>7</v>
      </c>
      <c r="G45" s="107">
        <f t="shared" si="20"/>
        <v>49</v>
      </c>
      <c r="H45" s="46">
        <f t="shared" si="20"/>
        <v>0</v>
      </c>
      <c r="I45" s="107">
        <f t="shared" si="20"/>
        <v>19100</v>
      </c>
      <c r="J45" s="107">
        <f>SUM(J46:J48)</f>
        <v>17190</v>
      </c>
      <c r="K45" s="107">
        <f>SUM(K46:K48)</f>
        <v>19100</v>
      </c>
      <c r="L45" s="217">
        <f>SUM(L46:L48)</f>
        <v>0</v>
      </c>
      <c r="M45" s="107">
        <f>SUM(M46:M48)</f>
        <v>0</v>
      </c>
      <c r="N45" s="12">
        <f t="shared" si="20"/>
        <v>19100</v>
      </c>
      <c r="O45" s="107">
        <f t="shared" si="20"/>
        <v>17190</v>
      </c>
      <c r="P45" s="107">
        <f>SUM(P46:P48)</f>
        <v>48239.66637302423</v>
      </c>
      <c r="Q45" s="107">
        <f>SUM(Q46:Q48)</f>
        <v>3060.628607496645</v>
      </c>
      <c r="R45" s="107">
        <f>SUM(R46:R48)</f>
        <v>0</v>
      </c>
      <c r="S45" s="107">
        <f>SUM(S46:S48)</f>
        <v>0</v>
      </c>
      <c r="T45" s="107">
        <f>SUM(T46:T48)</f>
        <v>0</v>
      </c>
      <c r="U45" s="65">
        <f aca="true" t="shared" si="21" ref="U45:Z45">SUM(U46:U48)</f>
        <v>0</v>
      </c>
      <c r="V45" s="107">
        <f t="shared" si="21"/>
        <v>0</v>
      </c>
      <c r="W45" s="107">
        <f>SUM(W46:W48)</f>
        <v>0</v>
      </c>
      <c r="X45" s="107">
        <f>SUM(X46:X48)</f>
        <v>0</v>
      </c>
      <c r="Y45" s="65">
        <f t="shared" si="21"/>
        <v>0</v>
      </c>
      <c r="Z45" s="107">
        <f t="shared" si="21"/>
        <v>0</v>
      </c>
      <c r="AA45" s="108">
        <f>SUM(AA46:AA48)</f>
        <v>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2</v>
      </c>
      <c r="D46" s="56">
        <v>0</v>
      </c>
      <c r="E46" s="56">
        <v>0</v>
      </c>
      <c r="F46" s="56">
        <f>SUM(C46:E46)</f>
        <v>2</v>
      </c>
      <c r="G46" s="56">
        <v>4</v>
      </c>
      <c r="H46" s="44"/>
      <c r="I46" s="56">
        <v>4650</v>
      </c>
      <c r="J46" s="56">
        <v>4185</v>
      </c>
      <c r="K46" s="56">
        <v>4650</v>
      </c>
      <c r="L46" s="221">
        <v>0</v>
      </c>
      <c r="M46" s="56">
        <v>0</v>
      </c>
      <c r="N46" s="53">
        <f>SUM(K46:M46)</f>
        <v>4650</v>
      </c>
      <c r="O46" s="56">
        <v>4185</v>
      </c>
      <c r="P46" s="56">
        <v>1777.3972602739725</v>
      </c>
      <c r="Q46" s="56">
        <v>176.41523614889275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5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>
        <v>0</v>
      </c>
      <c r="P47" s="89">
        <v>1871.7900203723216</v>
      </c>
      <c r="Q47" s="89">
        <v>187.17900203723184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5</v>
      </c>
      <c r="D48" s="112">
        <v>0</v>
      </c>
      <c r="E48" s="112">
        <v>0</v>
      </c>
      <c r="F48" s="66">
        <f>SUM(C48:E48)</f>
        <v>5</v>
      </c>
      <c r="G48" s="112">
        <v>40</v>
      </c>
      <c r="H48" s="120"/>
      <c r="I48" s="112">
        <v>14450</v>
      </c>
      <c r="J48" s="112">
        <v>13005</v>
      </c>
      <c r="K48" s="112">
        <v>14450</v>
      </c>
      <c r="L48" s="219">
        <v>0</v>
      </c>
      <c r="M48" s="112">
        <v>0</v>
      </c>
      <c r="N48" s="78">
        <f>SUM(K48:M48)</f>
        <v>14450</v>
      </c>
      <c r="O48" s="112">
        <v>13005</v>
      </c>
      <c r="P48" s="112">
        <v>44590.47909237794</v>
      </c>
      <c r="Q48" s="112">
        <v>2697.0343693105206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8" t="s">
        <v>69</v>
      </c>
      <c r="B50" s="279"/>
      <c r="C50" s="33">
        <f>C11+C16+C17+C20+C21+C24+C28+C29+C30+C33+C34+C37+C38+C39+C40+C44+C45+C49</f>
        <v>2510</v>
      </c>
      <c r="D50" s="12">
        <f>D11+D16+D17+D20+D21+D24+D28+D29+D30+D33+D34+D37+D38+D39+D40+D44+D45+D49</f>
        <v>111378</v>
      </c>
      <c r="E50" s="12">
        <f>E11+E16+E17+E20+E21+E24+E28+E29+E30+E33+E34+E37+E38+E39+E40+E44+E45+E49</f>
        <v>0</v>
      </c>
      <c r="F50" s="12">
        <f aca="true" t="shared" si="23" ref="F50:AL50">F11+F16+F17+F20+F21+F24+F28+F29+F30+F33+F34+F37+F38+F39+F40+F44+F45+F49</f>
        <v>113888</v>
      </c>
      <c r="G50" s="12">
        <f t="shared" si="23"/>
        <v>42033</v>
      </c>
      <c r="H50" s="12">
        <f t="shared" si="23"/>
        <v>113577</v>
      </c>
      <c r="I50" s="12">
        <f t="shared" si="23"/>
        <v>530272.6928090561</v>
      </c>
      <c r="J50" s="12">
        <f t="shared" si="23"/>
        <v>29534.23</v>
      </c>
      <c r="K50" s="12">
        <f>K11+K16+K17+K20+K21+K24+K28+K29+K30+K33+K34+K37+K38+K39+K40+K44+K45+K49</f>
        <v>164183.59333333335</v>
      </c>
      <c r="L50" s="12">
        <f>L11+L16+L17+L20+L21+L24+L28+L29+L30+L33+L34+L37+L38+L39+L40+L44+L45+L49</f>
        <v>342079.9088888891</v>
      </c>
      <c r="M50" s="12">
        <f>M11+M16+M17+M20+M21+M24+M28+M29+M30+M33+M34+M37+M38+M39+M40+M44+M45+M49</f>
        <v>0</v>
      </c>
      <c r="N50" s="12">
        <f t="shared" si="23"/>
        <v>506263.50222222257</v>
      </c>
      <c r="O50" s="12">
        <f t="shared" si="23"/>
        <v>29534.23</v>
      </c>
      <c r="P50" s="12">
        <f>P11+P16+P17+P20+P21+P24+P28+P29+P30+P33+P34+P37+P38+P39+P40+P44+P45+P49</f>
        <v>744415.588340125</v>
      </c>
      <c r="Q50" s="12">
        <f>Q11+Q16+Q17+Q20+Q21+Q24+Q28+Q29+Q30+Q33+Q34+Q37+Q38+Q39+Q40+Q44+Q45+Q49</f>
        <v>655027.7573597153</v>
      </c>
      <c r="R50" s="12">
        <f t="shared" si="23"/>
        <v>56127.41666666667</v>
      </c>
      <c r="S50" s="12">
        <f t="shared" si="23"/>
        <v>44718.18277777781</v>
      </c>
      <c r="T50" s="12">
        <f t="shared" si="23"/>
        <v>0</v>
      </c>
      <c r="U50" s="12">
        <f t="shared" si="23"/>
        <v>100845.59944444448</v>
      </c>
      <c r="V50" s="12">
        <f t="shared" si="23"/>
        <v>53850.41666666667</v>
      </c>
      <c r="W50" s="12">
        <f t="shared" si="23"/>
        <v>44718.18277777781</v>
      </c>
      <c r="X50" s="12">
        <f t="shared" si="23"/>
        <v>0</v>
      </c>
      <c r="Y50" s="12">
        <f t="shared" si="23"/>
        <v>98568.59944444448</v>
      </c>
      <c r="Z50" s="12">
        <f>Z11+Z16+Z17+Z20+Z21+Z24+Z28+Z29+Z30+Z33+Z34+Z37+Z38+Z39+Z40+Z44+Z45+Z49</f>
        <v>283228.25366666674</v>
      </c>
      <c r="AA50" s="13">
        <f>AA11+AA16+AA17+AA20+AA21+AA24+AA28+AA29+AA30+AA33+AA34+AA37+AA38+AA39+AA40+AA44+AA45+AA49</f>
        <v>100295.4128666667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2022-05-13T13:31:05Z</dcterms:modified>
  <cp:category/>
  <cp:version/>
  <cp:contentType/>
  <cp:contentStatus/>
</cp:coreProperties>
</file>