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1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<sst xmlns="http://schemas.openxmlformats.org/spreadsheetml/2006/main" count="330" uniqueCount="246">
  <si>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</si>
  <si>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</si>
  <si>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</si>
  <si>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</si>
  <si>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</si>
  <si>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</si>
  <si>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</si>
  <si>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</si>
  <si>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</si>
  <si>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</si>
  <si>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</si>
  <si>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</si>
  <si>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</si>
  <si>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</si>
  <si>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</si>
  <si>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</si>
  <si>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</si>
  <si>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</si>
  <si>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</si>
  <si>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</si>
  <si>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</si>
  <si>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</si>
  <si>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</si>
  <si>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</si>
  <si>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</si>
  <si>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</si>
  <si>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</si>
  <si>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</si>
  <si>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</si>
  <si>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</si>
  <si>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</si>
  <si>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</si>
  <si>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</si>
  <si>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</si>
  <si>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</si>
  <si>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</si>
  <si>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</si>
  <si>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</si>
  <si>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</si>
  <si>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</si>
  <si>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</si>
  <si>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</si>
  <si>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</si>
  <si>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</si>
  <si>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</si>
  <si>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</si>
  <si>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</si>
  <si>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</si>
  <si>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</si>
  <si>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</si>
  <si>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</si>
  <si>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</si>
  <si>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</si>
  <si>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</si>
  <si>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</si>
  <si>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</si>
  <si>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</si>
  <si>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</si>
  <si>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</si>
  <si>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</si>
  <si>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</si>
  <si>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</si>
  <si>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</si>
  <si>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</si>
  <si>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</si>
  <si>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</si>
  <si>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</si>
  <si>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</si>
  <si>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</si>
  <si>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</si>
  <si>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</si>
  <si>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</si>
  <si>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</si>
  <si>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</si>
  <si>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</si>
  <si>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</si>
  <si>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</si>
  <si>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</si>
  <si>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</si>
  <si>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</si>
  <si>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</si>
  <si>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</si>
  <si>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</si>
  <si>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</si>
  <si>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</si>
  <si>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</si>
  <si>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</si>
  <si>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</si>
  <si>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</si>
  <si>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</si>
  <si>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</si>
  <si>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</si>
  <si>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</si>
  <si>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</si>
  <si>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</si>
  <si>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</si>
  <si>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</si>
  <si>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</si>
  <si>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</si>
  <si>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</si>
  <si>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</si>
  <si>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</si>
  <si>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</si>
  <si>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</si>
  <si>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</si>
  <si>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</si>
  <si>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</si>
  <si>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</si>
  <si>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</si>
  <si>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</si>
  <si>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</si>
  <si>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</si>
  <si>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</si>
  <si>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</si>
  <si>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</si>
  <si>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</si>
  <si>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</si>
  <si>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</si>
  <si>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</si>
  <si>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</si>
  <si>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</si>
  <si>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</si>
  <si>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</si>
  <si>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</si>
  <si>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</si>
  <si>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</si>
  <si>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</si>
  <si>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</si>
  <si>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</si>
  <si>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</si>
  <si>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</si>
  <si>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</si>
  <si>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</si>
  <si>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</si>
  <si>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</si>
  <si>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</si>
  <si>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</si>
  <si>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</si>
  <si>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</si>
  <si>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</si>
  <si>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</si>
  <si>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</si>
  <si>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</si>
  <si>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</si>
  <si>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</si>
  <si>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</si>
  <si>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</si>
  <si>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</si>
  <si>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</si>
  <si>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</si>
  <si>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</si>
  <si>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</si>
  <si>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</si>
  <si>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</si>
  <si>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</si>
  <si>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</si>
  <si>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</si>
  <si>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</si>
  <si>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</si>
  <si>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</si>
  <si>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</si>
  <si>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</si>
  <si>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</si>
  <si>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</si>
  <si>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</si>
  <si>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</si>
  <si>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</si>
  <si>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</si>
  <si>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</si>
  <si>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</si>
  <si>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</si>
  <si>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</si>
  <si>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</si>
  <si>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</si>
  <si>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</si>
  <si>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</si>
  <si>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</si>
  <si>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</si>
  <si>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</si>
  <si>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</si>
  <si>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</si>
  <si>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</si>
  <si>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</si>
  <si>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</si>
  <si>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</si>
  <si>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</si>
  <si>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</si>
  <si>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</si>
  <si>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</si>
  <si>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</si>
  <si>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</si>
  <si>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</si>
  <si>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</si>
  <si>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</si>
  <si>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</si>
  <si>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</si>
  <si>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</si>
  <si>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</si>
  <si>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</si>
  <si>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</si>
  <si>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</si>
  <si>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</si>
  <si>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</si>
  <si>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</si>
  <si>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</si>
  <si>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</si>
  <si>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</si>
  <si>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</si>
  <si>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</si>
  <si>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</si>
  <si>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</si>
  <si>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</si>
  <si>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</si>
  <si>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</si>
  <si>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</si>
  <si>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</si>
  <si>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</si>
  <si>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</si>
  <si>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</si>
  <si>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</si>
  <si>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</si>
  <si>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</si>
  <si>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</si>
  <si>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</si>
  <si>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</si>
  <si>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</si>
  <si>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</si>
  <si>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</si>
  <si>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</si>
  <si>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</si>
  <si>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</si>
  <si>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</si>
  <si>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</si>
  <si>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</si>
  <si>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</si>
  <si>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</si>
  <si>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</si>
  <si>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</si>
  <si>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</si>
  <si>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</si>
  <si>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</si>
  <si>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</si>
  <si>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 xml:space="preserve">ანგარიშგების თარიღი: 31.03.2021
</t>
  </si>
  <si>
    <t xml:space="preserve">ანგარიშგების პერიოდი: 01.01.2020 - 31.03.2021    </t>
  </si>
  <si>
    <t>საანგარიშო პერიოდი: 01.01.2020 - 31.03.2021</t>
  </si>
  <si>
    <t>მზღვეველი: სს გრინ დაზღვევა საქართველო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</si>
</sst>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9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0" fontId="78" fillId="72" borderId="49" xfId="0" applyFont="1" applyFill="1" applyBorder="1" applyAlignment="1">
      <alignment horizontal="center" vertical="center" wrapText="1"/>
    </xf>
    <xf numFmtId="173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3" fontId="3" fillId="56" borderId="64" xfId="16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84" fillId="0" borderId="10" xfId="37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5" applyFont="1" applyAlignment="1" applyProtection="1">
      <alignment horizontal="left"/>
      <protection locked="0"/>
    </xf>
    <xf numFmtId="0" fontId="2" fillId="0" borderId="0" xfId="375" applyFont="1" applyAlignment="1" applyProtection="1">
      <alignment horizontal="center" vertical="center"/>
      <protection locked="0"/>
    </xf>
    <xf numFmtId="0" fontId="82" fillId="0" borderId="0" xfId="375" applyFont="1" applyAlignment="1">
      <alignment horizontal="center" vertical="center"/>
      <protection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4" applyFont="1" applyFill="1" applyBorder="1" applyAlignment="1">
      <alignment horizontal="center" vertical="center" wrapText="1"/>
      <protection/>
    </xf>
    <xf numFmtId="0" fontId="3" fillId="56" borderId="79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245</v>
      </c>
      <c r="D2" s="203"/>
      <c r="E2" s="207" t="s">
        <v>237</v>
      </c>
    </row>
    <row r="3" spans="2:6" s="206" customFormat="1" ht="15">
      <c r="B3" s="256" t="s">
        <v>242</v>
      </c>
      <c r="C3" s="257"/>
      <c r="D3" s="257"/>
      <c r="E3" s="257"/>
      <c r="F3" s="257"/>
    </row>
    <row r="4" spans="2:3" ht="15">
      <c r="B4" s="128"/>
      <c r="C4" s="128"/>
    </row>
    <row r="5" spans="2:5" ht="18" customHeight="1">
      <c r="B5" s="129"/>
      <c r="C5" s="253" t="s">
        <v>84</v>
      </c>
      <c r="D5" s="254"/>
      <c r="E5" s="254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5" t="s">
        <v>89</v>
      </c>
      <c r="D9" s="255"/>
      <c r="E9" s="255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442574.4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12201991.1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515692.7252201574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15413.63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55282.03926002455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4302.048778305165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27640.050000000003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60554.200000000004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1024.2743493093778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57208.100000000006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13381682.567607796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5" t="s">
        <v>127</v>
      </c>
      <c r="D30" s="255"/>
      <c r="E30" s="255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525124.4886493535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60870.72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29414.036731038446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12286.78957289231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417525.6423354028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1045221.6772886871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5" t="s">
        <v>150</v>
      </c>
      <c r="D43" s="255"/>
      <c r="E43" s="255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10000954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954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1709922.2151821365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624630.6732339491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12336460.888416085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13381682.565704772</v>
      </c>
    </row>
    <row r="52" ht="15">
      <c r="E52" s="250"/>
    </row>
    <row r="54" spans="3:5" ht="15">
      <c r="C54" s="258"/>
      <c r="D54" s="258"/>
      <c r="E54" s="258"/>
    </row>
    <row r="55" spans="3:5" ht="15">
      <c r="C55" s="259"/>
      <c r="D55" s="259"/>
      <c r="E55" s="259"/>
    </row>
    <row r="56" spans="3:5" ht="15">
      <c r="C56" s="258"/>
      <c r="D56" s="258"/>
      <c r="E56" s="258"/>
    </row>
    <row r="57" spans="3:5" ht="15">
      <c r="C57" s="259"/>
      <c r="D57" s="259"/>
      <c r="E57" s="259"/>
    </row>
    <row r="58" spans="3:5" ht="15" customHeight="1">
      <c r="C58" s="258"/>
      <c r="D58" s="258"/>
      <c r="E58" s="258"/>
    </row>
    <row r="59" spans="3:5" ht="15">
      <c r="C59" s="259"/>
      <c r="D59" s="259"/>
      <c r="E59" s="259"/>
    </row>
  </sheetData>
  <sheetProtection/>
  <mergeCells count="11"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206" t="s">
        <v>245</v>
      </c>
      <c r="C1" s="142"/>
      <c r="D1" s="167"/>
      <c r="E1" s="204" t="s">
        <v>238</v>
      </c>
    </row>
    <row r="2" spans="2:6" ht="16.5" customHeight="1">
      <c r="B2" s="256" t="s">
        <v>243</v>
      </c>
      <c r="C2" s="256"/>
      <c r="D2" s="256"/>
      <c r="E2" s="256"/>
      <c r="F2" s="256"/>
    </row>
    <row r="3" ht="15" customHeight="1"/>
    <row r="4" spans="4:5" s="168" customFormat="1" ht="12.75" customHeight="1">
      <c r="D4" s="260" t="s">
        <v>167</v>
      </c>
      <c r="E4" s="260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1" t="s">
        <v>168</v>
      </c>
      <c r="D8" s="261"/>
      <c r="E8" s="261"/>
    </row>
    <row r="9" spans="2:7" ht="15" customHeight="1">
      <c r="B9" s="173" t="s">
        <v>90</v>
      </c>
      <c r="C9" s="174">
        <v>1</v>
      </c>
      <c r="D9" s="175" t="s">
        <v>169</v>
      </c>
      <c r="E9" s="176">
        <v>363437.75333333353</v>
      </c>
      <c r="G9" s="249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50949.03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-204203.5528830255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40982.69319489076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f>E9-E10-E11+E12</f>
        <v>557674.9694112497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40473.6487254902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2416.510988235299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8524.49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f>E14-E15+E16-E17-E18</f>
        <v>34365.6697137255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-5118.313099295685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518190.98659822857</v>
      </c>
    </row>
    <row r="23" spans="3:5" ht="9" customHeight="1">
      <c r="C23" s="155"/>
      <c r="D23" s="187"/>
      <c r="E23" s="157"/>
    </row>
    <row r="24" spans="3:5" ht="15" customHeight="1" thickBot="1">
      <c r="C24" s="261" t="s">
        <v>183</v>
      </c>
      <c r="D24" s="261"/>
      <c r="E24" s="261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510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466.6849315068495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251">
        <f>E25-E26-E27+E28</f>
        <v>43.31506849315048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52">
        <f>E29-E35+E38-E39+E40</f>
        <v>43.31506849315048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518234.3016667217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1" t="s">
        <v>194</v>
      </c>
      <c r="E45" s="261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1" t="s">
        <v>199</v>
      </c>
      <c r="D51" s="261"/>
      <c r="E51" s="261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164699.08000000005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164699.08000000005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2" t="s">
        <v>215</v>
      </c>
      <c r="D63" s="262"/>
      <c r="E63" s="262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215916.92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25826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5748.916212848521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21633.85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652.3996958841453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321704.3198113629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734859.6155693519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E72*0.15</f>
        <v>110228.94233540278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624630.6732339491</v>
      </c>
    </row>
    <row r="75" ht="15">
      <c r="D75" s="187"/>
    </row>
    <row r="76" spans="3:5" ht="15">
      <c r="C76" s="258"/>
      <c r="D76" s="258"/>
      <c r="E76" s="258"/>
    </row>
    <row r="77" spans="3:5" ht="15">
      <c r="C77" s="259"/>
      <c r="D77" s="259"/>
      <c r="E77" s="259"/>
    </row>
    <row r="78" spans="3:5" ht="15">
      <c r="C78" s="258"/>
      <c r="D78" s="258"/>
      <c r="E78" s="258"/>
    </row>
    <row r="79" spans="3:5" ht="15">
      <c r="C79" s="259"/>
      <c r="D79" s="259"/>
      <c r="E79" s="259"/>
    </row>
    <row r="80" spans="3:5" ht="15">
      <c r="C80" s="258"/>
      <c r="D80" s="258"/>
      <c r="E80" s="258"/>
    </row>
    <row r="81" spans="3:5" ht="15">
      <c r="C81" s="259"/>
      <c r="D81" s="259"/>
      <c r="E81" s="25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87" t="s">
        <v>236</v>
      </c>
      <c r="B1" s="287"/>
      <c r="C1" s="225"/>
      <c r="D1" s="225"/>
      <c r="E1" s="225"/>
    </row>
    <row r="2" ht="15">
      <c r="A2" s="205" t="s">
        <v>240</v>
      </c>
    </row>
    <row r="3" ht="15">
      <c r="A3" s="206" t="s">
        <v>245</v>
      </c>
    </row>
    <row r="4" ht="15" customHeight="1">
      <c r="A4" s="205" t="s">
        <v>244</v>
      </c>
    </row>
    <row r="6" spans="3:38" ht="15" customHeight="1">
      <c r="C6" s="274" t="s">
        <v>82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C6" s="276" t="s">
        <v>83</v>
      </c>
      <c r="AD6" s="276"/>
      <c r="AE6" s="276"/>
      <c r="AF6" s="276"/>
      <c r="AG6" s="276"/>
      <c r="AH6" s="276"/>
      <c r="AI6" s="276"/>
      <c r="AJ6" s="276"/>
      <c r="AK6" s="276"/>
      <c r="AL6" s="276"/>
    </row>
    <row r="7" spans="3:38" ht="15.75" customHeight="1" thickBot="1"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C7" s="277"/>
      <c r="AD7" s="277"/>
      <c r="AE7" s="277"/>
      <c r="AF7" s="277"/>
      <c r="AG7" s="277"/>
      <c r="AH7" s="277"/>
      <c r="AI7" s="277"/>
      <c r="AJ7" s="277"/>
      <c r="AK7" s="277"/>
      <c r="AL7" s="277"/>
    </row>
    <row r="8" spans="1:38" ht="89.25" customHeight="1">
      <c r="A8" s="288" t="s">
        <v>23</v>
      </c>
      <c r="B8" s="278" t="s">
        <v>70</v>
      </c>
      <c r="C8" s="294" t="s">
        <v>22</v>
      </c>
      <c r="D8" s="281"/>
      <c r="E8" s="281"/>
      <c r="F8" s="281"/>
      <c r="G8" s="281"/>
      <c r="H8" s="281" t="s">
        <v>239</v>
      </c>
      <c r="I8" s="281" t="s">
        <v>71</v>
      </c>
      <c r="J8" s="281"/>
      <c r="K8" s="281" t="s">
        <v>72</v>
      </c>
      <c r="L8" s="281"/>
      <c r="M8" s="281"/>
      <c r="N8" s="281"/>
      <c r="O8" s="281"/>
      <c r="P8" s="281" t="s">
        <v>73</v>
      </c>
      <c r="Q8" s="281"/>
      <c r="R8" s="281" t="s">
        <v>74</v>
      </c>
      <c r="S8" s="281"/>
      <c r="T8" s="281"/>
      <c r="U8" s="281"/>
      <c r="V8" s="281"/>
      <c r="W8" s="281"/>
      <c r="X8" s="281"/>
      <c r="Y8" s="281"/>
      <c r="Z8" s="281" t="s">
        <v>77</v>
      </c>
      <c r="AA8" s="282"/>
      <c r="AC8" s="266" t="s">
        <v>71</v>
      </c>
      <c r="AD8" s="267"/>
      <c r="AE8" s="267" t="s">
        <v>72</v>
      </c>
      <c r="AF8" s="267"/>
      <c r="AG8" s="267" t="s">
        <v>78</v>
      </c>
      <c r="AH8" s="267"/>
      <c r="AI8" s="267" t="s">
        <v>79</v>
      </c>
      <c r="AJ8" s="267"/>
      <c r="AK8" s="267" t="s">
        <v>77</v>
      </c>
      <c r="AL8" s="278"/>
    </row>
    <row r="9" spans="1:38" ht="50.25" customHeight="1">
      <c r="A9" s="289"/>
      <c r="B9" s="291"/>
      <c r="C9" s="293" t="s">
        <v>15</v>
      </c>
      <c r="D9" s="265"/>
      <c r="E9" s="265"/>
      <c r="F9" s="265"/>
      <c r="G9" s="248" t="s">
        <v>16</v>
      </c>
      <c r="H9" s="285"/>
      <c r="I9" s="283" t="s">
        <v>0</v>
      </c>
      <c r="J9" s="283" t="s">
        <v>1</v>
      </c>
      <c r="K9" s="265" t="s">
        <v>0</v>
      </c>
      <c r="L9" s="265"/>
      <c r="M9" s="265"/>
      <c r="N9" s="265"/>
      <c r="O9" s="226" t="s">
        <v>1</v>
      </c>
      <c r="P9" s="283" t="s">
        <v>80</v>
      </c>
      <c r="Q9" s="283" t="s">
        <v>81</v>
      </c>
      <c r="R9" s="265" t="s">
        <v>75</v>
      </c>
      <c r="S9" s="265"/>
      <c r="T9" s="265"/>
      <c r="U9" s="265"/>
      <c r="V9" s="265" t="s">
        <v>76</v>
      </c>
      <c r="W9" s="265"/>
      <c r="X9" s="265"/>
      <c r="Y9" s="265"/>
      <c r="Z9" s="283" t="s">
        <v>17</v>
      </c>
      <c r="AA9" s="270" t="s">
        <v>18</v>
      </c>
      <c r="AC9" s="268" t="s">
        <v>0</v>
      </c>
      <c r="AD9" s="263" t="s">
        <v>1</v>
      </c>
      <c r="AE9" s="263" t="s">
        <v>0</v>
      </c>
      <c r="AF9" s="263" t="s">
        <v>1</v>
      </c>
      <c r="AG9" s="263" t="s">
        <v>80</v>
      </c>
      <c r="AH9" s="263" t="s">
        <v>81</v>
      </c>
      <c r="AI9" s="263" t="s">
        <v>75</v>
      </c>
      <c r="AJ9" s="263" t="s">
        <v>76</v>
      </c>
      <c r="AK9" s="263" t="s">
        <v>17</v>
      </c>
      <c r="AL9" s="279" t="s">
        <v>18</v>
      </c>
    </row>
    <row r="10" spans="1:38" ht="102.75" customHeight="1" thickBot="1">
      <c r="A10" s="290"/>
      <c r="B10" s="292"/>
      <c r="C10" s="227" t="s">
        <v>19</v>
      </c>
      <c r="D10" s="228" t="s">
        <v>20</v>
      </c>
      <c r="E10" s="228" t="s">
        <v>21</v>
      </c>
      <c r="F10" s="228" t="s">
        <v>10</v>
      </c>
      <c r="G10" s="248" t="s">
        <v>10</v>
      </c>
      <c r="H10" s="286"/>
      <c r="I10" s="284"/>
      <c r="J10" s="284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84"/>
      <c r="Q10" s="284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84"/>
      <c r="AA10" s="271"/>
      <c r="AC10" s="269"/>
      <c r="AD10" s="264"/>
      <c r="AE10" s="264"/>
      <c r="AF10" s="264"/>
      <c r="AG10" s="264"/>
      <c r="AH10" s="264"/>
      <c r="AI10" s="264"/>
      <c r="AJ10" s="264"/>
      <c r="AK10" s="264"/>
      <c r="AL10" s="280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A11">SUM(C12:C15)</f>
        <v>0</v>
      </c>
      <c r="D11" s="61">
        <f t="shared" si="0"/>
        <v>17</v>
      </c>
      <c r="E11" s="61">
        <f t="shared" si="0"/>
        <v>0</v>
      </c>
      <c r="F11" s="61">
        <f t="shared" si="0"/>
        <v>17</v>
      </c>
      <c r="G11" s="61">
        <f t="shared" si="0"/>
        <v>17</v>
      </c>
      <c r="H11" s="42">
        <f t="shared" si="0"/>
        <v>0</v>
      </c>
      <c r="I11" s="61">
        <f t="shared" si="0"/>
        <v>510</v>
      </c>
      <c r="J11" s="61">
        <f>SUM(J12:J15)</f>
        <v>0</v>
      </c>
      <c r="K11" s="61">
        <f>SUM(K12:K15)</f>
        <v>0</v>
      </c>
      <c r="L11" s="61">
        <f t="shared" si="0"/>
        <v>510</v>
      </c>
      <c r="M11" s="61">
        <f t="shared" si="0"/>
        <v>0</v>
      </c>
      <c r="N11" s="70">
        <f t="shared" si="0"/>
        <v>510</v>
      </c>
      <c r="O11" s="61">
        <f t="shared" si="0"/>
        <v>0</v>
      </c>
      <c r="P11" s="61">
        <f t="shared" si="0"/>
        <v>43.315068493150676</v>
      </c>
      <c r="Q11" s="61">
        <f>SUM(Q12:Q15)</f>
        <v>43.315068493150676</v>
      </c>
      <c r="R11" s="61">
        <f>SUM(R12:R15)</f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/>
      <c r="D12" s="86">
        <v>17</v>
      </c>
      <c r="E12" s="86"/>
      <c r="F12" s="57">
        <f>SUM(C12:E12)</f>
        <v>17</v>
      </c>
      <c r="G12" s="86">
        <v>17</v>
      </c>
      <c r="H12" s="41"/>
      <c r="I12" s="86">
        <v>510</v>
      </c>
      <c r="J12" s="86">
        <v>0</v>
      </c>
      <c r="K12" s="86"/>
      <c r="L12" s="86">
        <v>510</v>
      </c>
      <c r="M12" s="86"/>
      <c r="N12" s="71">
        <f>SUM(K12:M12)</f>
        <v>510</v>
      </c>
      <c r="O12" s="86"/>
      <c r="P12" s="208">
        <v>43.315068493150676</v>
      </c>
      <c r="Q12" s="86">
        <v>43.315068493150676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1</v>
      </c>
      <c r="E16" s="95">
        <v>0</v>
      </c>
      <c r="F16" s="60">
        <f>SUM(C16:E16)</f>
        <v>1</v>
      </c>
      <c r="G16" s="95">
        <v>0</v>
      </c>
      <c r="H16" s="42"/>
      <c r="I16" s="95">
        <v>30</v>
      </c>
      <c r="J16" s="95">
        <v>0</v>
      </c>
      <c r="K16" s="95">
        <v>0</v>
      </c>
      <c r="L16" s="211">
        <v>30</v>
      </c>
      <c r="M16" s="95">
        <v>0</v>
      </c>
      <c r="N16" s="74">
        <f>SUM(K16:M16)</f>
        <v>30</v>
      </c>
      <c r="O16" s="95"/>
      <c r="P16" s="95">
        <v>30</v>
      </c>
      <c r="Q16" s="95">
        <v>30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v>5</v>
      </c>
      <c r="D17" s="61">
        <f aca="true" t="shared" si="2" ref="D17:T17">SUM(D18:D19)</f>
        <v>3</v>
      </c>
      <c r="E17" s="61">
        <f t="shared" si="2"/>
        <v>0</v>
      </c>
      <c r="F17" s="61">
        <f t="shared" si="2"/>
        <v>8</v>
      </c>
      <c r="G17" s="61">
        <f t="shared" si="2"/>
        <v>16</v>
      </c>
      <c r="H17" s="45">
        <f t="shared" si="2"/>
        <v>0</v>
      </c>
      <c r="I17" s="61">
        <f t="shared" si="2"/>
        <v>1227.32</v>
      </c>
      <c r="J17" s="61">
        <f t="shared" si="2"/>
        <v>0</v>
      </c>
      <c r="K17" s="61">
        <f t="shared" si="2"/>
        <v>288.74</v>
      </c>
      <c r="L17" s="212">
        <f t="shared" si="2"/>
        <v>205.57</v>
      </c>
      <c r="M17" s="61">
        <f t="shared" si="2"/>
        <v>0</v>
      </c>
      <c r="N17" s="70">
        <f t="shared" si="2"/>
        <v>494.31</v>
      </c>
      <c r="O17" s="61">
        <f t="shared" si="2"/>
        <v>0</v>
      </c>
      <c r="P17" s="61">
        <f t="shared" si="2"/>
        <v>2343.5438179720495</v>
      </c>
      <c r="Q17" s="61">
        <f t="shared" si="2"/>
        <v>2343.5438179720495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f t="shared" si="3"/>
        <v>0</v>
      </c>
      <c r="W17" s="61">
        <f t="shared" si="3"/>
        <v>0</v>
      </c>
      <c r="X17" s="61">
        <f t="shared" si="3"/>
        <v>0</v>
      </c>
      <c r="Y17" s="61">
        <f t="shared" si="3"/>
        <v>0</v>
      </c>
      <c r="Z17" s="61">
        <f t="shared" si="3"/>
        <v>0</v>
      </c>
      <c r="AA17" s="84">
        <f t="shared" si="3"/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3</v>
      </c>
      <c r="D18" s="98">
        <v>0</v>
      </c>
      <c r="E18" s="98">
        <v>0</v>
      </c>
      <c r="F18" s="62">
        <f>SUM(C18:E18)</f>
        <v>3</v>
      </c>
      <c r="G18" s="98">
        <v>5</v>
      </c>
      <c r="H18" s="44"/>
      <c r="I18" s="98">
        <v>885</v>
      </c>
      <c r="J18" s="98">
        <v>0</v>
      </c>
      <c r="K18" s="98">
        <v>885</v>
      </c>
      <c r="L18" s="213">
        <v>0</v>
      </c>
      <c r="M18" s="98">
        <v>0</v>
      </c>
      <c r="N18" s="75">
        <f>SUM(K18:M18)</f>
        <v>885</v>
      </c>
      <c r="O18" s="98"/>
      <c r="P18" s="98">
        <v>1501.1309004449254</v>
      </c>
      <c r="Q18" s="98">
        <v>1501.1309004449254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2</v>
      </c>
      <c r="D19" s="101">
        <v>3</v>
      </c>
      <c r="E19" s="101">
        <v>0</v>
      </c>
      <c r="F19" s="63">
        <f>SUM(C19:E19)</f>
        <v>5</v>
      </c>
      <c r="G19" s="101">
        <v>11</v>
      </c>
      <c r="H19" s="43"/>
      <c r="I19" s="101">
        <v>342.32</v>
      </c>
      <c r="J19" s="101">
        <v>0</v>
      </c>
      <c r="K19" s="101">
        <v>-596.26</v>
      </c>
      <c r="L19" s="214">
        <v>205.57</v>
      </c>
      <c r="M19" s="101">
        <v>0</v>
      </c>
      <c r="N19" s="76">
        <f>SUM(K19:M19)</f>
        <v>-390.69</v>
      </c>
      <c r="O19" s="101"/>
      <c r="P19" s="101">
        <v>842.4129175271241</v>
      </c>
      <c r="Q19" s="101">
        <v>842.4129175271241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v>15</v>
      </c>
      <c r="D21" s="61">
        <f aca="true" t="shared" si="5" ref="D21:T21">SUM(D22:D23)</f>
        <v>19</v>
      </c>
      <c r="E21" s="61">
        <f t="shared" si="5"/>
        <v>0</v>
      </c>
      <c r="F21" s="61">
        <f t="shared" si="5"/>
        <v>34</v>
      </c>
      <c r="G21" s="61">
        <f t="shared" si="5"/>
        <v>122</v>
      </c>
      <c r="H21" s="61">
        <f t="shared" si="5"/>
        <v>34</v>
      </c>
      <c r="I21" s="61">
        <f t="shared" si="5"/>
        <v>31593.214549999997</v>
      </c>
      <c r="J21" s="61">
        <f t="shared" si="5"/>
        <v>6239.937374999999</v>
      </c>
      <c r="K21" s="61">
        <f t="shared" si="5"/>
        <v>14282.619999999999</v>
      </c>
      <c r="L21" s="212">
        <f t="shared" si="5"/>
        <v>13907.35</v>
      </c>
      <c r="M21" s="61">
        <f t="shared" si="5"/>
        <v>0</v>
      </c>
      <c r="N21" s="70">
        <f t="shared" si="5"/>
        <v>28189.97</v>
      </c>
      <c r="O21" s="61">
        <f t="shared" si="5"/>
        <v>6239.94</v>
      </c>
      <c r="P21" s="61">
        <f t="shared" si="5"/>
        <v>267016.6729217146</v>
      </c>
      <c r="Q21" s="61">
        <f t="shared" si="5"/>
        <v>266492.48945082416</v>
      </c>
      <c r="R21" s="61">
        <f t="shared" si="5"/>
        <v>0</v>
      </c>
      <c r="S21" s="61">
        <f t="shared" si="5"/>
        <v>9229</v>
      </c>
      <c r="T21" s="61">
        <f t="shared" si="5"/>
        <v>0</v>
      </c>
      <c r="U21" s="61">
        <f aca="true" t="shared" si="6" ref="U21:AA21">SUM(U22:U23)</f>
        <v>9229</v>
      </c>
      <c r="V21" s="61">
        <f t="shared" si="6"/>
        <v>0</v>
      </c>
      <c r="W21" s="61">
        <f t="shared" si="6"/>
        <v>9229</v>
      </c>
      <c r="X21" s="61">
        <f t="shared" si="6"/>
        <v>0</v>
      </c>
      <c r="Y21" s="61">
        <f t="shared" si="6"/>
        <v>9229</v>
      </c>
      <c r="Z21" s="61">
        <f t="shared" si="6"/>
        <v>20040</v>
      </c>
      <c r="AA21" s="84">
        <f t="shared" si="6"/>
        <v>20040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6</v>
      </c>
      <c r="D22" s="86">
        <v>16</v>
      </c>
      <c r="E22" s="86">
        <v>0</v>
      </c>
      <c r="F22" s="57">
        <f>SUM(C22:E22)</f>
        <v>22</v>
      </c>
      <c r="G22" s="86">
        <v>87</v>
      </c>
      <c r="H22" s="86">
        <v>22</v>
      </c>
      <c r="I22" s="86">
        <v>20965.048</v>
      </c>
      <c r="J22" s="86">
        <v>0</v>
      </c>
      <c r="K22" s="86">
        <v>4724.45</v>
      </c>
      <c r="L22" s="209">
        <v>14627.29</v>
      </c>
      <c r="M22" s="86">
        <v>0</v>
      </c>
      <c r="N22" s="71">
        <f>SUM(K22:M22)</f>
        <v>19351.74</v>
      </c>
      <c r="O22" s="86"/>
      <c r="P22" s="86">
        <v>257433.82028684538</v>
      </c>
      <c r="Q22" s="86">
        <v>257433.82028684538</v>
      </c>
      <c r="R22" s="86">
        <v>0</v>
      </c>
      <c r="S22" s="86">
        <v>9229</v>
      </c>
      <c r="T22" s="86">
        <v>0</v>
      </c>
      <c r="U22" s="57">
        <f>SUM(R22:T22)</f>
        <v>9229</v>
      </c>
      <c r="V22" s="86">
        <v>0</v>
      </c>
      <c r="W22" s="86">
        <v>9229</v>
      </c>
      <c r="X22" s="86">
        <v>0</v>
      </c>
      <c r="Y22" s="57">
        <f>SUM(V22:X22)</f>
        <v>9229</v>
      </c>
      <c r="Z22" s="86">
        <v>20040</v>
      </c>
      <c r="AA22" s="87">
        <v>20040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9</v>
      </c>
      <c r="D23" s="54">
        <v>3</v>
      </c>
      <c r="E23" s="54">
        <v>0</v>
      </c>
      <c r="F23" s="54">
        <f>SUM(C23:E23)</f>
        <v>12</v>
      </c>
      <c r="G23" s="54">
        <v>35</v>
      </c>
      <c r="H23" s="54">
        <v>12</v>
      </c>
      <c r="I23" s="54">
        <v>10628.16655</v>
      </c>
      <c r="J23" s="54">
        <v>6239.937374999999</v>
      </c>
      <c r="K23" s="54">
        <v>9558.17</v>
      </c>
      <c r="L23" s="216">
        <v>-719.94</v>
      </c>
      <c r="M23" s="54">
        <v>0</v>
      </c>
      <c r="N23" s="51">
        <f>SUM(K23:M23)</f>
        <v>8838.23</v>
      </c>
      <c r="O23" s="54">
        <v>6239.94</v>
      </c>
      <c r="P23" s="54">
        <v>9582.85263486921</v>
      </c>
      <c r="Q23" s="54">
        <v>9058.669163978799</v>
      </c>
      <c r="R23" s="54">
        <v>0</v>
      </c>
      <c r="S23" s="54">
        <v>0</v>
      </c>
      <c r="T23" s="54">
        <v>0</v>
      </c>
      <c r="U23" s="54">
        <f>SUM(R23:T23)</f>
        <v>0</v>
      </c>
      <c r="V23" s="54">
        <v>0</v>
      </c>
      <c r="W23" s="54">
        <v>0</v>
      </c>
      <c r="X23" s="54">
        <v>0</v>
      </c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v>1862</v>
      </c>
      <c r="D24" s="107">
        <f aca="true" t="shared" si="8" ref="D24:T24">SUM(D25:D27)</f>
        <v>83819</v>
      </c>
      <c r="E24" s="107">
        <f t="shared" si="8"/>
        <v>0</v>
      </c>
      <c r="F24" s="65">
        <f t="shared" si="8"/>
        <v>85681</v>
      </c>
      <c r="G24" s="107">
        <f t="shared" si="8"/>
        <v>28442</v>
      </c>
      <c r="H24" s="107">
        <f t="shared" si="8"/>
        <v>85681</v>
      </c>
      <c r="I24" s="107">
        <f t="shared" si="8"/>
        <v>271630.82333333354</v>
      </c>
      <c r="J24" s="107">
        <f t="shared" si="8"/>
        <v>0</v>
      </c>
      <c r="K24" s="107">
        <f t="shared" si="8"/>
        <v>24326.76333333335</v>
      </c>
      <c r="L24" s="217">
        <f t="shared" si="8"/>
        <v>246592.53000000017</v>
      </c>
      <c r="M24" s="107">
        <f t="shared" si="8"/>
        <v>0</v>
      </c>
      <c r="N24" s="12">
        <f t="shared" si="8"/>
        <v>270919.29333333357</v>
      </c>
      <c r="O24" s="107">
        <f t="shared" si="8"/>
        <v>0</v>
      </c>
      <c r="P24" s="107">
        <f t="shared" si="8"/>
        <v>254828.59488931618</v>
      </c>
      <c r="Q24" s="107">
        <f t="shared" si="8"/>
        <v>254828.59488931618</v>
      </c>
      <c r="R24" s="107">
        <f t="shared" si="8"/>
        <v>170.27777777777783</v>
      </c>
      <c r="S24" s="107">
        <f t="shared" si="8"/>
        <v>23507.42094771243</v>
      </c>
      <c r="T24" s="107">
        <f t="shared" si="8"/>
        <v>0</v>
      </c>
      <c r="U24" s="65">
        <f aca="true" t="shared" si="9" ref="U24:AA24">SUM(U25:U27)</f>
        <v>23677.69872549021</v>
      </c>
      <c r="V24" s="107">
        <f t="shared" si="9"/>
        <v>170.27777777777783</v>
      </c>
      <c r="W24" s="107">
        <f t="shared" si="9"/>
        <v>23507.42094771243</v>
      </c>
      <c r="X24" s="107">
        <f t="shared" si="9"/>
        <v>0</v>
      </c>
      <c r="Y24" s="65">
        <f t="shared" si="9"/>
        <v>23677.69872549021</v>
      </c>
      <c r="Z24" s="107">
        <f t="shared" si="9"/>
        <v>15283.1793137255</v>
      </c>
      <c r="AA24" s="108">
        <f t="shared" si="9"/>
        <v>15283.1793137255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1851</v>
      </c>
      <c r="D25" s="86">
        <v>83801</v>
      </c>
      <c r="E25" s="86">
        <v>0</v>
      </c>
      <c r="F25" s="57">
        <f>SUM(C25:E25)</f>
        <v>85652</v>
      </c>
      <c r="G25" s="86">
        <v>28346</v>
      </c>
      <c r="H25" s="86">
        <v>85652</v>
      </c>
      <c r="I25" s="86">
        <v>267346.83333333355</v>
      </c>
      <c r="J25" s="86">
        <v>0</v>
      </c>
      <c r="K25" s="86">
        <v>23032.83333333335</v>
      </c>
      <c r="L25" s="209">
        <v>244314.00000000017</v>
      </c>
      <c r="M25" s="86">
        <v>0</v>
      </c>
      <c r="N25" s="71">
        <f>SUM(K25:M25)</f>
        <v>267346.83333333355</v>
      </c>
      <c r="O25" s="86"/>
      <c r="P25" s="86">
        <v>248050.86029211356</v>
      </c>
      <c r="Q25" s="86">
        <v>248050.86029211356</v>
      </c>
      <c r="R25" s="86">
        <v>170.27777777777783</v>
      </c>
      <c r="S25" s="235">
        <v>21293.42094771243</v>
      </c>
      <c r="T25" s="86">
        <v>0</v>
      </c>
      <c r="U25" s="57">
        <f>SUM(R25:T25)</f>
        <v>21463.69872549021</v>
      </c>
      <c r="V25" s="86">
        <v>170.27777777777783</v>
      </c>
      <c r="W25" s="235">
        <v>21293.42094771243</v>
      </c>
      <c r="X25" s="86">
        <v>0</v>
      </c>
      <c r="Y25" s="57">
        <f>SUM(V25:X25)</f>
        <v>21463.69872549021</v>
      </c>
      <c r="Z25" s="86">
        <v>13069.1793137255</v>
      </c>
      <c r="AA25" s="87">
        <v>13069.1793137255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11</v>
      </c>
      <c r="D26" s="55">
        <v>18</v>
      </c>
      <c r="E26" s="55">
        <v>0</v>
      </c>
      <c r="F26" s="55">
        <f>SUM(C26:E26)</f>
        <v>29</v>
      </c>
      <c r="G26" s="55">
        <v>95</v>
      </c>
      <c r="H26" s="55">
        <v>29</v>
      </c>
      <c r="I26" s="55">
        <v>4283.990000000001</v>
      </c>
      <c r="J26" s="55">
        <v>0</v>
      </c>
      <c r="K26" s="55">
        <v>1293.93</v>
      </c>
      <c r="L26" s="218">
        <v>2278.53</v>
      </c>
      <c r="M26" s="55">
        <v>0</v>
      </c>
      <c r="N26" s="52">
        <f>SUM(K26:M26)</f>
        <v>3572.46</v>
      </c>
      <c r="O26" s="55"/>
      <c r="P26" s="55">
        <v>3748.4085698053414</v>
      </c>
      <c r="Q26" s="55">
        <v>3748.4085698053414</v>
      </c>
      <c r="R26" s="55">
        <v>0</v>
      </c>
      <c r="S26" s="55">
        <v>2214</v>
      </c>
      <c r="T26" s="55">
        <v>0</v>
      </c>
      <c r="U26" s="55">
        <f>SUM(R26:T26)</f>
        <v>2214</v>
      </c>
      <c r="V26" s="55">
        <v>0</v>
      </c>
      <c r="W26" s="55">
        <v>2214</v>
      </c>
      <c r="X26" s="55">
        <v>0</v>
      </c>
      <c r="Y26" s="55">
        <f>SUM(V26:X26)</f>
        <v>2214</v>
      </c>
      <c r="Z26" s="55">
        <v>2214</v>
      </c>
      <c r="AA26" s="122">
        <v>2214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0</v>
      </c>
      <c r="D27" s="112">
        <v>0</v>
      </c>
      <c r="E27" s="112">
        <v>0</v>
      </c>
      <c r="F27" s="66">
        <f>SUM(C27:E27)</f>
        <v>0</v>
      </c>
      <c r="G27" s="112">
        <v>1</v>
      </c>
      <c r="H27" s="43"/>
      <c r="I27" s="112">
        <v>0</v>
      </c>
      <c r="J27" s="112">
        <v>0</v>
      </c>
      <c r="K27" s="112">
        <v>0</v>
      </c>
      <c r="L27" s="219">
        <v>0</v>
      </c>
      <c r="M27" s="112">
        <v>0</v>
      </c>
      <c r="N27" s="78">
        <f>SUM(K27:M27)</f>
        <v>0</v>
      </c>
      <c r="O27" s="112"/>
      <c r="P27" s="112">
        <v>3029.326027397261</v>
      </c>
      <c r="Q27" s="112">
        <v>3029.326027397261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v>0</v>
      </c>
      <c r="D30" s="107">
        <f aca="true" t="shared" si="11" ref="D30:T30">SUM(D31:D32)</f>
        <v>0</v>
      </c>
      <c r="E30" s="107">
        <f t="shared" si="11"/>
        <v>0</v>
      </c>
      <c r="F30" s="65">
        <f t="shared" si="11"/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 t="shared" si="12"/>
        <v>0</v>
      </c>
      <c r="X30" s="107">
        <f t="shared" si="12"/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v>0</v>
      </c>
      <c r="D34" s="107">
        <f aca="true" t="shared" si="14" ref="D34:T34">SUM(D35:D36)</f>
        <v>0</v>
      </c>
      <c r="E34" s="107">
        <f t="shared" si="14"/>
        <v>0</v>
      </c>
      <c r="F34" s="65">
        <f t="shared" si="14"/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f t="shared" si="15"/>
        <v>0</v>
      </c>
      <c r="W34" s="107">
        <f t="shared" si="15"/>
        <v>0</v>
      </c>
      <c r="X34" s="107">
        <f t="shared" si="15"/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0</v>
      </c>
      <c r="D37" s="110">
        <v>0</v>
      </c>
      <c r="E37" s="110">
        <v>0</v>
      </c>
      <c r="F37" s="68">
        <f>SUM(C37:E37)</f>
        <v>0</v>
      </c>
      <c r="G37" s="110">
        <v>0</v>
      </c>
      <c r="H37" s="45"/>
      <c r="I37" s="110">
        <v>0</v>
      </c>
      <c r="J37" s="110">
        <v>0</v>
      </c>
      <c r="K37" s="110">
        <v>0</v>
      </c>
      <c r="L37" s="222">
        <v>0</v>
      </c>
      <c r="M37" s="110">
        <v>0</v>
      </c>
      <c r="N37" s="80">
        <f>SUM(K37:M37)</f>
        <v>0</v>
      </c>
      <c r="O37" s="110"/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1</v>
      </c>
      <c r="D38" s="104">
        <v>0</v>
      </c>
      <c r="E38" s="104">
        <v>1</v>
      </c>
      <c r="F38" s="64">
        <f>SUM(C38:E38)</f>
        <v>2</v>
      </c>
      <c r="G38" s="104">
        <v>9</v>
      </c>
      <c r="H38" s="46"/>
      <c r="I38" s="104">
        <v>23688.69</v>
      </c>
      <c r="J38" s="104">
        <v>24880.877287198145</v>
      </c>
      <c r="K38" s="104">
        <v>22338.69</v>
      </c>
      <c r="L38" s="215">
        <v>0</v>
      </c>
      <c r="M38" s="104">
        <v>1350</v>
      </c>
      <c r="N38" s="77">
        <f>SUM(K38:M38)</f>
        <v>23688.69</v>
      </c>
      <c r="O38" s="104">
        <v>24880.88</v>
      </c>
      <c r="P38" s="104">
        <v>8458.142577789173</v>
      </c>
      <c r="Q38" s="104">
        <v>2989.812315912376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1</v>
      </c>
      <c r="D39" s="104">
        <v>0</v>
      </c>
      <c r="E39" s="104">
        <v>0</v>
      </c>
      <c r="F39" s="64">
        <f>SUM(C39:E39)</f>
        <v>1</v>
      </c>
      <c r="G39" s="104">
        <v>1</v>
      </c>
      <c r="H39" s="46"/>
      <c r="I39" s="104">
        <v>4262.91</v>
      </c>
      <c r="J39" s="104">
        <v>4516.903641863897</v>
      </c>
      <c r="K39" s="104">
        <v>4262.91</v>
      </c>
      <c r="L39" s="215">
        <v>0</v>
      </c>
      <c r="M39" s="104">
        <v>0</v>
      </c>
      <c r="N39" s="77">
        <f>SUM(K39:M39)</f>
        <v>4262.91</v>
      </c>
      <c r="O39" s="104">
        <v>4516.9</v>
      </c>
      <c r="P39" s="104">
        <v>163.50887671232877</v>
      </c>
      <c r="Q39" s="104">
        <v>-9.74222187971111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v>62</v>
      </c>
      <c r="D40" s="61">
        <f aca="true" t="shared" si="17" ref="D40:T40">SUM(D41:D43)</f>
        <v>0</v>
      </c>
      <c r="E40" s="61">
        <f t="shared" si="17"/>
        <v>0</v>
      </c>
      <c r="F40" s="61">
        <f t="shared" si="17"/>
        <v>62</v>
      </c>
      <c r="G40" s="61">
        <f t="shared" si="17"/>
        <v>53</v>
      </c>
      <c r="H40" s="46">
        <f t="shared" si="17"/>
        <v>0</v>
      </c>
      <c r="I40" s="61">
        <f t="shared" si="17"/>
        <v>18839.987501792053</v>
      </c>
      <c r="J40" s="61">
        <f t="shared" si="17"/>
        <v>0</v>
      </c>
      <c r="K40" s="61">
        <f t="shared" si="17"/>
        <v>18840.01</v>
      </c>
      <c r="L40" s="212">
        <f t="shared" si="17"/>
        <v>0</v>
      </c>
      <c r="M40" s="61">
        <f t="shared" si="17"/>
        <v>0</v>
      </c>
      <c r="N40" s="70">
        <f t="shared" si="17"/>
        <v>18840.01</v>
      </c>
      <c r="O40" s="61">
        <f t="shared" si="17"/>
        <v>0</v>
      </c>
      <c r="P40" s="61">
        <f t="shared" si="17"/>
        <v>28092.296814887806</v>
      </c>
      <c r="Q40" s="61">
        <f t="shared" si="17"/>
        <v>28092.296814887806</v>
      </c>
      <c r="R40" s="61">
        <f t="shared" si="17"/>
        <v>7566.95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7566.95</v>
      </c>
      <c r="V40" s="61">
        <f t="shared" si="18"/>
        <v>7566.95</v>
      </c>
      <c r="W40" s="61">
        <f t="shared" si="18"/>
        <v>0</v>
      </c>
      <c r="X40" s="61">
        <f t="shared" si="18"/>
        <v>0</v>
      </c>
      <c r="Y40" s="61">
        <f t="shared" si="18"/>
        <v>7566.95</v>
      </c>
      <c r="Z40" s="61">
        <f t="shared" si="18"/>
        <v>-957.54</v>
      </c>
      <c r="AA40" s="84">
        <f t="shared" si="18"/>
        <v>-957.54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61</v>
      </c>
      <c r="D42" s="55">
        <v>0</v>
      </c>
      <c r="E42" s="55">
        <v>0</v>
      </c>
      <c r="F42" s="55">
        <f>SUM(C42:E42)</f>
        <v>61</v>
      </c>
      <c r="G42" s="55">
        <v>51</v>
      </c>
      <c r="H42" s="120"/>
      <c r="I42" s="55">
        <v>17849.987501792053</v>
      </c>
      <c r="J42" s="55">
        <v>0</v>
      </c>
      <c r="K42" s="55">
        <v>17850.01</v>
      </c>
      <c r="L42" s="218">
        <v>0</v>
      </c>
      <c r="M42" s="55">
        <v>0</v>
      </c>
      <c r="N42" s="52">
        <f>SUM(K42:M42)</f>
        <v>17850.01</v>
      </c>
      <c r="O42" s="55"/>
      <c r="P42" s="55">
        <v>27247.036540915204</v>
      </c>
      <c r="Q42" s="55">
        <v>27247.036540915204</v>
      </c>
      <c r="R42" s="55">
        <v>7566.95</v>
      </c>
      <c r="S42" s="55">
        <v>0</v>
      </c>
      <c r="T42" s="55">
        <v>0</v>
      </c>
      <c r="U42" s="55">
        <f>SUM(R42:T42)</f>
        <v>7566.95</v>
      </c>
      <c r="V42" s="55">
        <v>7566.95</v>
      </c>
      <c r="W42" s="55">
        <v>0</v>
      </c>
      <c r="X42" s="55">
        <v>0</v>
      </c>
      <c r="Y42" s="55">
        <f>SUM(V42:X42)</f>
        <v>7566.95</v>
      </c>
      <c r="Z42" s="55">
        <v>-957.54</v>
      </c>
      <c r="AA42" s="122">
        <v>-957.54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1</v>
      </c>
      <c r="D43" s="112">
        <v>0</v>
      </c>
      <c r="E43" s="112">
        <v>0</v>
      </c>
      <c r="F43" s="66">
        <f>SUM(C43:E43)</f>
        <v>1</v>
      </c>
      <c r="G43" s="112">
        <v>2</v>
      </c>
      <c r="H43" s="43"/>
      <c r="I43" s="112">
        <v>990</v>
      </c>
      <c r="J43" s="112">
        <v>0</v>
      </c>
      <c r="K43" s="112">
        <v>990</v>
      </c>
      <c r="L43" s="219">
        <v>0</v>
      </c>
      <c r="M43" s="112">
        <v>0</v>
      </c>
      <c r="N43" s="78">
        <f>SUM(K43:M43)</f>
        <v>990</v>
      </c>
      <c r="O43" s="112"/>
      <c r="P43" s="112">
        <v>845.2602739726026</v>
      </c>
      <c r="Q43" s="112">
        <v>845.2602739726026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v>9</v>
      </c>
      <c r="D45" s="107">
        <f aca="true" t="shared" si="20" ref="D45:T45">SUM(D46:D48)</f>
        <v>0</v>
      </c>
      <c r="E45" s="107">
        <f t="shared" si="20"/>
        <v>0</v>
      </c>
      <c r="F45" s="65">
        <f t="shared" si="20"/>
        <v>9</v>
      </c>
      <c r="G45" s="107">
        <f t="shared" si="20"/>
        <v>18</v>
      </c>
      <c r="H45" s="46">
        <f t="shared" si="20"/>
        <v>0</v>
      </c>
      <c r="I45" s="107">
        <f t="shared" si="20"/>
        <v>17012.57</v>
      </c>
      <c r="J45" s="107">
        <f t="shared" si="20"/>
        <v>15311.313</v>
      </c>
      <c r="K45" s="107">
        <f t="shared" si="20"/>
        <v>17012.57</v>
      </c>
      <c r="L45" s="217">
        <f t="shared" si="20"/>
        <v>0</v>
      </c>
      <c r="M45" s="107">
        <f t="shared" si="20"/>
        <v>0</v>
      </c>
      <c r="N45" s="12">
        <f t="shared" si="20"/>
        <v>17012.57</v>
      </c>
      <c r="O45" s="107">
        <f t="shared" si="20"/>
        <v>15311.310000000001</v>
      </c>
      <c r="P45" s="107">
        <f t="shared" si="20"/>
        <v>6708.534458820986</v>
      </c>
      <c r="Q45" s="107">
        <f t="shared" si="20"/>
        <v>2907.961181008955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f t="shared" si="21"/>
        <v>0</v>
      </c>
      <c r="W45" s="107">
        <f t="shared" si="21"/>
        <v>0</v>
      </c>
      <c r="X45" s="107">
        <f t="shared" si="21"/>
        <v>0</v>
      </c>
      <c r="Y45" s="65">
        <f t="shared" si="21"/>
        <v>0</v>
      </c>
      <c r="Z45" s="107">
        <f t="shared" si="21"/>
        <v>0</v>
      </c>
      <c r="AA45" s="108">
        <f t="shared" si="21"/>
        <v>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>
        <v>0</v>
      </c>
      <c r="K46" s="56">
        <v>0</v>
      </c>
      <c r="L46" s="221">
        <v>0</v>
      </c>
      <c r="M46" s="56">
        <v>0</v>
      </c>
      <c r="N46" s="53">
        <f>SUM(K46:M46)</f>
        <v>0</v>
      </c>
      <c r="O46" s="56"/>
      <c r="P46" s="56">
        <v>956.7123287671233</v>
      </c>
      <c r="Q46" s="56">
        <v>95.67123287671222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1</v>
      </c>
      <c r="D47" s="89">
        <v>0</v>
      </c>
      <c r="E47" s="89">
        <v>0</v>
      </c>
      <c r="F47" s="58">
        <f>SUM(C47:E47)</f>
        <v>1</v>
      </c>
      <c r="G47" s="89">
        <v>3</v>
      </c>
      <c r="H47" s="120"/>
      <c r="I47" s="89">
        <v>1004.19</v>
      </c>
      <c r="J47" s="89">
        <v>903.7710000000001</v>
      </c>
      <c r="K47" s="89">
        <v>1004.19</v>
      </c>
      <c r="L47" s="210">
        <v>0</v>
      </c>
      <c r="M47" s="89">
        <v>0</v>
      </c>
      <c r="N47" s="72">
        <f>SUM(K47:M47)</f>
        <v>1004.19</v>
      </c>
      <c r="O47" s="89">
        <v>903.77</v>
      </c>
      <c r="P47" s="89">
        <v>594.2787260893821</v>
      </c>
      <c r="Q47" s="89">
        <v>267.88375496187956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8</v>
      </c>
      <c r="D48" s="112">
        <v>0</v>
      </c>
      <c r="E48" s="112">
        <v>0</v>
      </c>
      <c r="F48" s="66">
        <f>SUM(C48:E48)</f>
        <v>8</v>
      </c>
      <c r="G48" s="112">
        <v>13</v>
      </c>
      <c r="H48" s="120"/>
      <c r="I48" s="112">
        <v>16008.380000000001</v>
      </c>
      <c r="J48" s="112">
        <v>14407.542</v>
      </c>
      <c r="K48" s="112">
        <v>16008.38</v>
      </c>
      <c r="L48" s="219">
        <v>0</v>
      </c>
      <c r="M48" s="112">
        <v>0</v>
      </c>
      <c r="N48" s="78">
        <f>SUM(K48:M48)</f>
        <v>16008.38</v>
      </c>
      <c r="O48" s="112">
        <v>14407.54</v>
      </c>
      <c r="P48" s="112">
        <v>5157.543403964481</v>
      </c>
      <c r="Q48" s="112">
        <v>2544.406193170363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2" t="s">
        <v>69</v>
      </c>
      <c r="B50" s="273"/>
      <c r="C50" s="33">
        <f>C11+C16+C17+C20+C21+C24+C28+C29+C30+C33+C34+C37+C38+C39+C40+C44+C45+C49</f>
        <v>1955</v>
      </c>
      <c r="D50" s="12">
        <f>D11+D16+D17+D20+D21+D24+D28+D29+D30+D33+D34+D37+D38+D39+D40+D44+D45+D49</f>
        <v>83859</v>
      </c>
      <c r="E50" s="12">
        <f>E11+E16+E17+E20+E21+E24+E28+E29+E30+E33+E34+E37+E38+E39+E40+E44+E45+E49</f>
        <v>1</v>
      </c>
      <c r="F50" s="12">
        <f aca="true" t="shared" si="23" ref="F50:AL50">F11+F16+F17+F20+F21+F24+F28+F29+F30+F33+F34+F37+F38+F39+F40+F44+F45+F49</f>
        <v>85815</v>
      </c>
      <c r="G50" s="12">
        <f t="shared" si="23"/>
        <v>28678</v>
      </c>
      <c r="H50" s="12">
        <f t="shared" si="23"/>
        <v>85715</v>
      </c>
      <c r="I50" s="12">
        <f t="shared" si="23"/>
        <v>368795.51538512553</v>
      </c>
      <c r="J50" s="12">
        <f t="shared" si="23"/>
        <v>50949.031304062046</v>
      </c>
      <c r="K50" s="12">
        <f>K11+K16+K17+K20+K21+K24+K28+K29+K30+K33+K34+K37+K38+K39+K40+K44+K45+K49</f>
        <v>101352.30333333334</v>
      </c>
      <c r="L50" s="12">
        <f>L11+L16+L17+L20+L21+L24+L28+L29+L30+L33+L34+L37+L38+L39+L40+L44+L45+L49</f>
        <v>261245.4500000002</v>
      </c>
      <c r="M50" s="12">
        <f>M11+M16+M17+M20+M21+M24+M28+M29+M30+M33+M34+M37+M38+M39+M40+M44+M45+M49</f>
        <v>1350</v>
      </c>
      <c r="N50" s="12">
        <f t="shared" si="23"/>
        <v>363947.7533333336</v>
      </c>
      <c r="O50" s="12">
        <f t="shared" si="23"/>
        <v>50949.03</v>
      </c>
      <c r="P50" s="12">
        <f>P11+P16+P17+P20+P21+P24+P28+P29+P30+P33+P34+P37+P38+P39+P40+P44+P45+P49</f>
        <v>567684.6094257062</v>
      </c>
      <c r="Q50" s="12">
        <f>Q11+Q16+Q17+Q20+Q21+Q24+Q28+Q29+Q30+Q33+Q34+Q37+Q38+Q39+Q40+Q44+Q45+Q49</f>
        <v>557718.271316535</v>
      </c>
      <c r="R50" s="12">
        <f t="shared" si="23"/>
        <v>7737.227777777778</v>
      </c>
      <c r="S50" s="12">
        <f t="shared" si="23"/>
        <v>32736.42094771243</v>
      </c>
      <c r="T50" s="12">
        <f t="shared" si="23"/>
        <v>0</v>
      </c>
      <c r="U50" s="12">
        <f t="shared" si="23"/>
        <v>40473.6487254902</v>
      </c>
      <c r="V50" s="12">
        <f t="shared" si="23"/>
        <v>7737.227777777778</v>
      </c>
      <c r="W50" s="12">
        <f t="shared" si="23"/>
        <v>32736.42094771243</v>
      </c>
      <c r="X50" s="12">
        <f t="shared" si="23"/>
        <v>0</v>
      </c>
      <c r="Y50" s="12">
        <f t="shared" si="23"/>
        <v>40473.6487254902</v>
      </c>
      <c r="Z50" s="12">
        <f>Z11+Z16+Z17+Z20+Z21+Z24+Z28+Z29+Z30+Z33+Z34+Z37+Z38+Z39+Z40+Z44+Z45+Z49</f>
        <v>34365.6393137255</v>
      </c>
      <c r="AA50" s="13">
        <f>AA11+AA16+AA17+AA20+AA21+AA24+AA28+AA29+AA30+AA33+AA34+AA37+AA38+AA39+AA40+AA44+AA45+AA49</f>
        <v>34365.6393137255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2021-05-11T11:56:02Z</dcterms:modified>
  <cp:category/>
  <cp:version/>
  <cp:contentType/>
  <cp:contentStatus/>
</cp:coreProperties>
</file>