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45" windowHeight="1170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<sst xmlns="http://schemas.openxmlformats.org/spreadsheetml/2006/main" count="330" uniqueCount="246">
  <si>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</si>
  <si>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</si>
  <si>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</si>
  <si>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</si>
  <si>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</si>
  <si>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</si>
  <si>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</si>
  <si>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</si>
  <si>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</si>
  <si>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</si>
  <si>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</si>
  <si>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</si>
  <si>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</si>
  <si>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</si>
  <si>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</si>
  <si>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</si>
  <si>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</si>
  <si>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</si>
  <si>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</si>
  <si>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</si>
  <si>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</si>
  <si>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</si>
  <si>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</si>
  <si>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</si>
  <si>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</si>
  <si>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</si>
  <si>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</si>
  <si>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</si>
  <si>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</si>
  <si>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</si>
  <si>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</si>
  <si>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</si>
  <si>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</si>
  <si>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</si>
  <si>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</si>
  <si>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</si>
  <si>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</si>
  <si>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</si>
  <si>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</si>
  <si>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</si>
  <si>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</si>
  <si>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</si>
  <si>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</si>
  <si>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</si>
  <si>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</si>
  <si>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</si>
  <si>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</si>
  <si>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</si>
  <si>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</si>
  <si>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</si>
  <si>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</si>
  <si>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</si>
  <si>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</si>
  <si>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</si>
  <si>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</si>
  <si>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</si>
  <si>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</si>
  <si>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</si>
  <si>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</si>
  <si>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</si>
  <si>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</si>
  <si>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</si>
  <si>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</si>
  <si>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</si>
  <si>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</si>
  <si>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</si>
  <si>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</si>
  <si>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</si>
  <si>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</si>
  <si>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</si>
  <si>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</si>
  <si>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</si>
  <si>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</si>
  <si>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</si>
  <si>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</si>
  <si>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</si>
  <si>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</si>
  <si>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</si>
  <si>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</si>
  <si>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</si>
  <si>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</si>
  <si>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</si>
  <si>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</si>
  <si>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</si>
  <si>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</si>
  <si>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</si>
  <si>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</si>
  <si>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</si>
  <si>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</si>
  <si>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</si>
  <si>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</si>
  <si>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</si>
  <si>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</si>
  <si>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</si>
  <si>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</si>
  <si>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</si>
  <si>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</si>
  <si>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</si>
  <si>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</si>
  <si>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</si>
  <si>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</si>
  <si>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</si>
  <si>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</si>
  <si>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</si>
  <si>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</si>
  <si>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</si>
  <si>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</si>
  <si>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</si>
  <si>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</si>
  <si>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</si>
  <si>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</si>
  <si>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</si>
  <si>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</si>
  <si>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</si>
  <si>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</si>
  <si>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</si>
  <si>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</si>
  <si>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</si>
  <si>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</si>
  <si>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</si>
  <si>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</si>
  <si>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</si>
  <si>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</si>
  <si>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</si>
  <si>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</si>
  <si>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</si>
  <si>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</si>
  <si>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</si>
  <si>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</si>
  <si>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</si>
  <si>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</si>
  <si>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</si>
  <si>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</si>
  <si>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</si>
  <si>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</si>
  <si>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</si>
  <si>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</si>
  <si>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</si>
  <si>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</si>
  <si>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</si>
  <si>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</si>
  <si>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</si>
  <si>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</si>
  <si>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</si>
  <si>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</si>
  <si>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</si>
  <si>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</si>
  <si>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</si>
  <si>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</si>
  <si>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</si>
  <si>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</si>
  <si>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</si>
  <si>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</si>
  <si>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</si>
  <si>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</si>
  <si>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</si>
  <si>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</si>
  <si>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</si>
  <si>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</si>
  <si>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</si>
  <si>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</si>
  <si>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</si>
  <si>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</si>
  <si>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</si>
  <si>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</si>
  <si>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</si>
  <si>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</si>
  <si>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</si>
  <si>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</si>
  <si>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</si>
  <si>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</si>
  <si>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</si>
  <si>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</si>
  <si>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</si>
  <si>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</si>
  <si>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</si>
  <si>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</si>
  <si>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</si>
  <si>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</si>
  <si>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</si>
  <si>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</si>
  <si>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</si>
  <si>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</si>
  <si>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</si>
  <si>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</si>
  <si>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</si>
  <si>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</si>
  <si>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</si>
  <si>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</si>
  <si>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</si>
  <si>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</si>
  <si>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</si>
  <si>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</si>
  <si>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</si>
  <si>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</si>
  <si>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</si>
  <si>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</si>
  <si>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</si>
  <si>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</si>
  <si>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</si>
  <si>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</si>
  <si>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</si>
  <si>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</si>
  <si>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</si>
  <si>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</si>
  <si>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</si>
  <si>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</si>
  <si>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</si>
  <si>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</si>
  <si>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</si>
  <si>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</si>
  <si>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</si>
  <si>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</si>
  <si>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</si>
  <si>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</si>
  <si>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</si>
  <si>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</si>
  <si>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</si>
  <si>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</si>
  <si>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</si>
  <si>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</si>
  <si>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</si>
  <si>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</si>
  <si>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</si>
  <si>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</si>
  <si>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</si>
  <si>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</si>
  <si>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</si>
  <si>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</si>
  <si>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</si>
  <si>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</si>
  <si>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</si>
  <si>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</si>
  <si>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</si>
  <si>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</si>
  <si>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</si>
  <si>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</si>
  <si>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</si>
  <si>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</si>
  <si>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</si>
  <si>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</si>
  <si>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</si>
  <si>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საანგარიშო პერიოდი: 01.01.2020 - 30.06.2020</t>
  </si>
  <si>
    <t xml:space="preserve">ანგარიშგების პერიოდი: 01.01.2020 - 30.06.2020    </t>
  </si>
  <si>
    <t xml:space="preserve">ანგარიშგების თარიღი: 30.06.2020
</t>
  </si>
  <si>
    <t>მზღვეველი: სს გრინ დაზღვევა საქართველო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</si>
</sst>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6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6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2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2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2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2" applyNumberFormat="1" applyFont="1" applyFill="1" applyBorder="1" applyAlignment="1">
      <alignment horizontal="center"/>
      <protection/>
    </xf>
    <xf numFmtId="173" fontId="78" fillId="70" borderId="18" xfId="442" applyNumberFormat="1" applyFont="1" applyFill="1" applyBorder="1" applyAlignment="1">
      <alignment horizontal="center"/>
      <protection/>
    </xf>
    <xf numFmtId="173" fontId="78" fillId="70" borderId="54" xfId="442" applyNumberFormat="1" applyFont="1" applyFill="1" applyBorder="1" applyAlignment="1">
      <alignment horizontal="center"/>
      <protection/>
    </xf>
    <xf numFmtId="173" fontId="78" fillId="70" borderId="5" xfId="442" applyNumberFormat="1" applyFont="1" applyFill="1" applyBorder="1">
      <alignment/>
      <protection/>
    </xf>
    <xf numFmtId="173" fontId="78" fillId="70" borderId="18" xfId="442" applyNumberFormat="1" applyFont="1" applyFill="1" applyBorder="1">
      <alignment/>
      <protection/>
    </xf>
    <xf numFmtId="173" fontId="78" fillId="70" borderId="54" xfId="442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2" applyNumberFormat="1" applyFont="1" applyFill="1" applyBorder="1">
      <alignment/>
      <protection/>
    </xf>
    <xf numFmtId="173" fontId="78" fillId="70" borderId="36" xfId="442" applyNumberFormat="1" applyFont="1" applyFill="1" applyBorder="1">
      <alignment/>
      <protection/>
    </xf>
    <xf numFmtId="173" fontId="78" fillId="70" borderId="41" xfId="442" applyNumberFormat="1" applyFont="1" applyFill="1" applyBorder="1">
      <alignment/>
      <protection/>
    </xf>
    <xf numFmtId="173" fontId="78" fillId="70" borderId="35" xfId="442" applyNumberFormat="1" applyFont="1" applyFill="1" applyBorder="1">
      <alignment/>
      <protection/>
    </xf>
    <xf numFmtId="173" fontId="78" fillId="70" borderId="43" xfId="442" applyNumberFormat="1" applyFont="1" applyFill="1" applyBorder="1">
      <alignment/>
      <protection/>
    </xf>
    <xf numFmtId="173" fontId="78" fillId="70" borderId="37" xfId="442" applyNumberFormat="1" applyFont="1" applyFill="1" applyBorder="1">
      <alignment/>
      <protection/>
    </xf>
    <xf numFmtId="0" fontId="2" fillId="0" borderId="0" xfId="373" applyFont="1">
      <alignment/>
      <protection/>
    </xf>
    <xf numFmtId="0" fontId="80" fillId="0" borderId="0" xfId="373" applyFont="1" applyAlignment="1">
      <alignment vertical="center"/>
      <protection/>
    </xf>
    <xf numFmtId="0" fontId="82" fillId="0" borderId="0" xfId="373" applyFont="1" applyAlignment="1">
      <alignment horizontal="left"/>
      <protection/>
    </xf>
    <xf numFmtId="0" fontId="2" fillId="0" borderId="55" xfId="373" applyFont="1" applyBorder="1" applyAlignment="1">
      <alignment horizontal="center" vertical="center" wrapText="1"/>
      <protection/>
    </xf>
    <xf numFmtId="0" fontId="2" fillId="0" borderId="56" xfId="373" applyFont="1" applyBorder="1" applyAlignment="1">
      <alignment horizontal="center" vertical="top" wrapText="1"/>
      <protection/>
    </xf>
    <xf numFmtId="0" fontId="2" fillId="0" borderId="57" xfId="373" applyFont="1" applyBorder="1" applyAlignment="1">
      <alignment vertical="top"/>
      <protection/>
    </xf>
    <xf numFmtId="0" fontId="2" fillId="0" borderId="57" xfId="373" applyFont="1" applyBorder="1" applyAlignment="1">
      <alignment horizontal="center" vertical="top" wrapText="1"/>
      <protection/>
    </xf>
    <xf numFmtId="0" fontId="2" fillId="0" borderId="58" xfId="373" applyFont="1" applyBorder="1" applyAlignment="1">
      <alignment horizontal="center" vertical="top" wrapText="1"/>
      <protection/>
    </xf>
    <xf numFmtId="0" fontId="2" fillId="0" borderId="0" xfId="373" applyFont="1" applyAlignment="1">
      <alignment vertical="top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horizontal="center" vertical="top" wrapText="1"/>
      <protection/>
    </xf>
    <xf numFmtId="0" fontId="2" fillId="0" borderId="0" xfId="373" applyFont="1" applyAlignment="1">
      <alignment vertical="center"/>
      <protection/>
    </xf>
    <xf numFmtId="0" fontId="3" fillId="0" borderId="59" xfId="440" applyFont="1" applyBorder="1" applyAlignment="1">
      <alignment horizontal="center" vertical="center"/>
      <protection/>
    </xf>
    <xf numFmtId="0" fontId="3" fillId="0" borderId="60" xfId="373" applyFont="1" applyBorder="1" applyAlignment="1">
      <alignment horizontal="center" vertical="center"/>
      <protection/>
    </xf>
    <xf numFmtId="0" fontId="3" fillId="0" borderId="61" xfId="440" applyFont="1" applyBorder="1" applyAlignment="1">
      <alignment horizontal="left" vertical="center"/>
      <protection/>
    </xf>
    <xf numFmtId="0" fontId="3" fillId="0" borderId="0" xfId="373" applyFont="1" applyAlignment="1">
      <alignment vertical="center"/>
      <protection/>
    </xf>
    <xf numFmtId="0" fontId="3" fillId="0" borderId="62" xfId="440" applyFont="1" applyBorder="1" applyAlignment="1">
      <alignment horizontal="center" vertical="center"/>
      <protection/>
    </xf>
    <xf numFmtId="0" fontId="3" fillId="0" borderId="63" xfId="373" applyFont="1" applyBorder="1" applyAlignment="1">
      <alignment horizontal="center" vertical="center"/>
      <protection/>
    </xf>
    <xf numFmtId="0" fontId="3" fillId="0" borderId="64" xfId="440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0" applyFont="1" applyBorder="1" applyAlignment="1">
      <alignment horizontal="left" vertical="center" wrapText="1"/>
      <protection/>
    </xf>
    <xf numFmtId="0" fontId="3" fillId="0" borderId="64" xfId="440" applyFont="1" applyBorder="1" applyAlignment="1">
      <alignment vertical="center" wrapText="1"/>
      <protection/>
    </xf>
    <xf numFmtId="0" fontId="3" fillId="0" borderId="64" xfId="373" applyFont="1" applyBorder="1" applyAlignment="1">
      <alignment horizontal="left" vertical="center"/>
      <protection/>
    </xf>
    <xf numFmtId="0" fontId="3" fillId="0" borderId="66" xfId="440" applyFont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>
      <alignment/>
      <protection/>
    </xf>
    <xf numFmtId="0" fontId="81" fillId="0" borderId="0" xfId="373" applyFont="1" applyAlignment="1">
      <alignment vertical="center"/>
      <protection/>
    </xf>
    <xf numFmtId="49" fontId="3" fillId="0" borderId="0" xfId="373" applyNumberFormat="1" applyFont="1" applyAlignment="1">
      <alignment horizontal="center" vertical="center"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9" fontId="3" fillId="0" borderId="0" xfId="373" applyNumberFormat="1" applyFont="1" applyAlignment="1">
      <alignment vertical="center"/>
      <protection/>
    </xf>
    <xf numFmtId="0" fontId="3" fillId="0" borderId="61" xfId="373" applyFont="1" applyBorder="1" applyAlignment="1">
      <alignment vertical="center"/>
      <protection/>
    </xf>
    <xf numFmtId="0" fontId="3" fillId="0" borderId="64" xfId="373" applyFont="1" applyBorder="1" applyAlignment="1">
      <alignment vertical="center"/>
      <protection/>
    </xf>
    <xf numFmtId="49" fontId="2" fillId="0" borderId="0" xfId="373" applyNumberFormat="1" applyFont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83" fillId="0" borderId="0" xfId="373" applyFont="1">
      <alignment/>
      <protection/>
    </xf>
    <xf numFmtId="0" fontId="2" fillId="0" borderId="0" xfId="373" applyFont="1" applyAlignment="1">
      <alignment horizontal="left" vertical="center"/>
      <protection/>
    </xf>
    <xf numFmtId="0" fontId="82" fillId="0" borderId="0" xfId="373" applyFont="1" applyAlignment="1">
      <alignment vertical="center"/>
      <protection/>
    </xf>
    <xf numFmtId="0" fontId="2" fillId="0" borderId="56" xfId="373" applyFont="1" applyBorder="1" applyAlignment="1">
      <alignment horizontal="center" vertical="top"/>
      <protection/>
    </xf>
    <xf numFmtId="0" fontId="2" fillId="0" borderId="57" xfId="373" applyFont="1" applyBorder="1" applyAlignment="1">
      <alignment horizontal="center" vertical="top"/>
      <protection/>
    </xf>
    <xf numFmtId="0" fontId="2" fillId="0" borderId="0" xfId="373" applyFont="1" applyAlignment="1">
      <alignment horizontal="center" vertical="top"/>
      <protection/>
    </xf>
    <xf numFmtId="0" fontId="3" fillId="0" borderId="0" xfId="373" applyFont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Border="1" applyAlignment="1">
      <alignment horizontal="center" vertical="center"/>
      <protection/>
    </xf>
    <xf numFmtId="0" fontId="2" fillId="0" borderId="61" xfId="440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Border="1" applyAlignment="1">
      <alignment horizontal="center" vertical="center"/>
      <protection/>
    </xf>
    <xf numFmtId="0" fontId="2" fillId="0" borderId="64" xfId="629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0" applyFont="1" applyBorder="1" applyAlignment="1">
      <alignment horizontal="left" vertical="center"/>
      <protection/>
    </xf>
    <xf numFmtId="0" fontId="2" fillId="0" borderId="64" xfId="440" applyFont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Font="1" applyFill="1" applyBorder="1" applyAlignment="1">
      <alignment horizontal="center" vertical="center"/>
      <protection/>
    </xf>
    <xf numFmtId="0" fontId="3" fillId="56" borderId="67" xfId="440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0" applyFont="1" applyAlignment="1">
      <alignment horizontal="left" vertical="center"/>
      <protection/>
    </xf>
    <xf numFmtId="0" fontId="2" fillId="0" borderId="0" xfId="440" applyFont="1" applyAlignment="1">
      <alignment horizontal="left" vertical="center"/>
      <protection/>
    </xf>
    <xf numFmtId="0" fontId="3" fillId="0" borderId="0" xfId="440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57" xfId="440" applyFont="1" applyFill="1" applyBorder="1" applyAlignment="1">
      <alignment vertical="center"/>
      <protection/>
    </xf>
    <xf numFmtId="0" fontId="2" fillId="0" borderId="61" xfId="629" applyFont="1" applyBorder="1" applyAlignment="1">
      <alignment horizontal="left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Border="1" applyAlignment="1">
      <alignment horizontal="center" vertical="center"/>
      <protection/>
    </xf>
    <xf numFmtId="0" fontId="2" fillId="0" borderId="71" xfId="440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3" applyFont="1" applyBorder="1" applyAlignment="1">
      <alignment vertical="center"/>
      <protection/>
    </xf>
    <xf numFmtId="0" fontId="3" fillId="0" borderId="0" xfId="373" applyFont="1" applyAlignment="1">
      <alignment horizontal="left"/>
      <protection/>
    </xf>
    <xf numFmtId="0" fontId="84" fillId="0" borderId="0" xfId="373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3" applyFont="1">
      <alignment/>
      <protection/>
    </xf>
    <xf numFmtId="0" fontId="84" fillId="0" borderId="0" xfId="373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3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173" fontId="2" fillId="0" borderId="0" xfId="373" applyNumberFormat="1" applyFont="1">
      <alignment/>
      <protection/>
    </xf>
    <xf numFmtId="0" fontId="78" fillId="72" borderId="49" xfId="0" applyFont="1" applyFill="1" applyBorder="1" applyAlignment="1">
      <alignment horizontal="center" vertical="center" wrapText="1"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0" fontId="82" fillId="0" borderId="0" xfId="373" applyFont="1" applyAlignment="1">
      <alignment horizontal="center"/>
      <protection/>
    </xf>
    <xf numFmtId="0" fontId="0" fillId="0" borderId="0" xfId="373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3" applyFont="1" applyAlignment="1" applyProtection="1">
      <alignment horizontal="left"/>
      <protection locked="0"/>
    </xf>
    <xf numFmtId="0" fontId="2" fillId="0" borderId="0" xfId="373" applyFont="1" applyAlignment="1" applyProtection="1">
      <alignment horizontal="center" vertical="center"/>
      <protection locked="0"/>
    </xf>
    <xf numFmtId="0" fontId="82" fillId="0" borderId="0" xfId="373" applyFont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373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7" xfId="0" applyFont="1" applyFill="1" applyBorder="1" applyAlignment="1">
      <alignment horizontal="center" vertical="center" textRotation="90" wrapText="1"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7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80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3" applyFont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6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Font="1" applyFill="1" applyBorder="1" applyAlignment="1">
      <alignment horizontal="center" vertical="center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3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245</v>
      </c>
      <c r="D2" s="203"/>
      <c r="E2" s="207" t="s">
        <v>237</v>
      </c>
    </row>
    <row r="3" spans="2:6" s="206" customFormat="1" ht="15">
      <c r="B3" s="253" t="s">
        <v>244</v>
      </c>
      <c r="C3" s="254"/>
      <c r="D3" s="254"/>
      <c r="E3" s="254"/>
      <c r="F3" s="254"/>
    </row>
    <row r="4" spans="2:3" ht="15">
      <c r="B4" s="128"/>
      <c r="C4" s="128"/>
    </row>
    <row r="5" spans="2:5" ht="18" customHeight="1">
      <c r="B5" s="129"/>
      <c r="C5" s="250" t="s">
        <v>84</v>
      </c>
      <c r="D5" s="251"/>
      <c r="E5" s="251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2" t="s">
        <v>89</v>
      </c>
      <c r="D9" s="252"/>
      <c r="E9" s="252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751971.92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10578508.6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479496.7380836412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0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4723.442411648775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10420.68308779239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14090.950000000004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54870.060000000005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1167.73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80914.26474307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11976164.388326151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2" t="s">
        <v>127</v>
      </c>
      <c r="D30" s="252"/>
      <c r="E30" s="252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1000624.2477079573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9577.07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65718.58780300924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0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410628.98024998535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1486548.8857609518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2" t="s">
        <v>150</v>
      </c>
      <c r="D43" s="252"/>
      <c r="E43" s="252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176">
        <v>10000000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/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-170981.59965455998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660597.099009446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10489615.499354888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11976164.38511584</v>
      </c>
    </row>
    <row r="52" ht="15">
      <c r="E52" s="246"/>
    </row>
    <row r="54" spans="3:5" ht="15">
      <c r="C54" s="255"/>
      <c r="D54" s="255"/>
      <c r="E54" s="255"/>
    </row>
    <row r="55" spans="3:5" ht="15">
      <c r="C55" s="256"/>
      <c r="D55" s="256"/>
      <c r="E55" s="256"/>
    </row>
    <row r="56" spans="3:5" ht="15">
      <c r="C56" s="255"/>
      <c r="D56" s="255"/>
      <c r="E56" s="255"/>
    </row>
    <row r="57" spans="3:5" ht="15">
      <c r="C57" s="256"/>
      <c r="D57" s="256"/>
      <c r="E57" s="256"/>
    </row>
    <row r="58" spans="3:5" ht="15" customHeight="1">
      <c r="C58" s="255"/>
      <c r="D58" s="255"/>
      <c r="E58" s="255"/>
    </row>
    <row r="59" spans="3:5" ht="15">
      <c r="C59" s="256"/>
      <c r="D59" s="256"/>
      <c r="E59" s="256"/>
    </row>
  </sheetData>
  <sheetProtection/>
  <mergeCells count="11">
    <mergeCell ref="C57:E57"/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52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206" t="s">
        <v>245</v>
      </c>
      <c r="C1" s="142"/>
      <c r="D1" s="167"/>
      <c r="E1" s="204" t="s">
        <v>238</v>
      </c>
    </row>
    <row r="2" spans="2:6" ht="16.5" customHeight="1">
      <c r="B2" s="253" t="s">
        <v>243</v>
      </c>
      <c r="C2" s="253"/>
      <c r="D2" s="253"/>
      <c r="E2" s="253"/>
      <c r="F2" s="253"/>
    </row>
    <row r="3" ht="15" customHeight="1"/>
    <row r="4" spans="4:5" s="168" customFormat="1" ht="12.75" customHeight="1">
      <c r="D4" s="257" t="s">
        <v>167</v>
      </c>
      <c r="E4" s="257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8" t="s">
        <v>168</v>
      </c>
      <c r="D8" s="258"/>
      <c r="E8" s="258"/>
    </row>
    <row r="9" spans="2:5" ht="15" customHeight="1">
      <c r="B9" s="173" t="s">
        <v>90</v>
      </c>
      <c r="C9" s="174">
        <v>1</v>
      </c>
      <c r="D9" s="175" t="s">
        <v>169</v>
      </c>
      <c r="E9" s="176">
        <v>1641823.1182352942</v>
      </c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6468.08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448673.9581093302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4723.442411648775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8">
        <f>E9-E10-E11+E12</f>
        <v>1191404.5225376128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86270.03591911765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-750.5316588235437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35779.31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9">
        <f>E14-E15+E16-E17-E18</f>
        <v>49740.19426029411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-11683.11787636906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1129981.2104009497</v>
      </c>
    </row>
    <row r="23" spans="3:5" ht="9" customHeight="1">
      <c r="C23" s="155"/>
      <c r="D23" s="187"/>
      <c r="E23" s="157"/>
    </row>
    <row r="24" spans="3:5" ht="15" customHeight="1" thickBot="1">
      <c r="C24" s="258" t="s">
        <v>183</v>
      </c>
      <c r="D24" s="258"/>
      <c r="E24" s="258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0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0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186">
        <v>0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1129981.2104009497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8" t="s">
        <v>194</v>
      </c>
      <c r="E45" s="258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8" t="s">
        <v>199</v>
      </c>
      <c r="D51" s="258"/>
      <c r="E51" s="258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170097.39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170097.39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9" t="s">
        <v>215</v>
      </c>
      <c r="D63" s="259"/>
      <c r="E63" s="259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271553.15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157752.24999999997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11996.04160125964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52438.811057302504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3092.670787153227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-26072.619297062745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777173.0576581717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v>116575.95864872576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660597.099009446</v>
      </c>
    </row>
    <row r="75" ht="15">
      <c r="D75" s="187"/>
    </row>
    <row r="76" spans="3:5" ht="15">
      <c r="C76" s="255"/>
      <c r="D76" s="255"/>
      <c r="E76" s="255"/>
    </row>
    <row r="77" spans="3:5" ht="15">
      <c r="C77" s="256"/>
      <c r="D77" s="256"/>
      <c r="E77" s="256"/>
    </row>
    <row r="78" spans="3:5" ht="15">
      <c r="C78" s="255"/>
      <c r="D78" s="255"/>
      <c r="E78" s="255"/>
    </row>
    <row r="79" spans="3:5" ht="15">
      <c r="C79" s="256"/>
      <c r="D79" s="256"/>
      <c r="E79" s="256"/>
    </row>
    <row r="80" spans="3:5" ht="15">
      <c r="C80" s="255"/>
      <c r="D80" s="255"/>
      <c r="E80" s="255"/>
    </row>
    <row r="81" spans="3:5" ht="15">
      <c r="C81" s="256"/>
      <c r="D81" s="256"/>
      <c r="E81" s="256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SheetLayoutView="50" zoomScalePageLayoutView="0" workbookViewId="0" topLeftCell="A1">
      <pane xSplit="2" ySplit="10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84" t="s">
        <v>236</v>
      </c>
      <c r="B1" s="284"/>
      <c r="C1" s="225"/>
      <c r="D1" s="225"/>
      <c r="E1" s="225"/>
    </row>
    <row r="2" ht="15">
      <c r="A2" s="205" t="s">
        <v>240</v>
      </c>
    </row>
    <row r="3" ht="15">
      <c r="A3" s="206" t="s">
        <v>245</v>
      </c>
    </row>
    <row r="4" ht="15" customHeight="1">
      <c r="A4" s="205" t="s">
        <v>242</v>
      </c>
    </row>
    <row r="6" spans="3:38" ht="15" customHeight="1">
      <c r="C6" s="271" t="s">
        <v>82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C6" s="273" t="s">
        <v>83</v>
      </c>
      <c r="AD6" s="273"/>
      <c r="AE6" s="273"/>
      <c r="AF6" s="273"/>
      <c r="AG6" s="273"/>
      <c r="AH6" s="273"/>
      <c r="AI6" s="273"/>
      <c r="AJ6" s="273"/>
      <c r="AK6" s="273"/>
      <c r="AL6" s="273"/>
    </row>
    <row r="7" spans="3:38" ht="15.75" customHeight="1" thickBot="1"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C7" s="274"/>
      <c r="AD7" s="274"/>
      <c r="AE7" s="274"/>
      <c r="AF7" s="274"/>
      <c r="AG7" s="274"/>
      <c r="AH7" s="274"/>
      <c r="AI7" s="274"/>
      <c r="AJ7" s="274"/>
      <c r="AK7" s="274"/>
      <c r="AL7" s="274"/>
    </row>
    <row r="8" spans="1:38" ht="89.25" customHeight="1">
      <c r="A8" s="285" t="s">
        <v>23</v>
      </c>
      <c r="B8" s="275" t="s">
        <v>70</v>
      </c>
      <c r="C8" s="291" t="s">
        <v>22</v>
      </c>
      <c r="D8" s="278"/>
      <c r="E8" s="278"/>
      <c r="F8" s="278"/>
      <c r="G8" s="278"/>
      <c r="H8" s="278" t="s">
        <v>239</v>
      </c>
      <c r="I8" s="278" t="s">
        <v>71</v>
      </c>
      <c r="J8" s="278"/>
      <c r="K8" s="278" t="s">
        <v>72</v>
      </c>
      <c r="L8" s="278"/>
      <c r="M8" s="278"/>
      <c r="N8" s="278"/>
      <c r="O8" s="278"/>
      <c r="P8" s="278" t="s">
        <v>73</v>
      </c>
      <c r="Q8" s="278"/>
      <c r="R8" s="278" t="s">
        <v>74</v>
      </c>
      <c r="S8" s="278"/>
      <c r="T8" s="278"/>
      <c r="U8" s="278"/>
      <c r="V8" s="278"/>
      <c r="W8" s="278"/>
      <c r="X8" s="278"/>
      <c r="Y8" s="278"/>
      <c r="Z8" s="278" t="s">
        <v>77</v>
      </c>
      <c r="AA8" s="279"/>
      <c r="AC8" s="263" t="s">
        <v>71</v>
      </c>
      <c r="AD8" s="264"/>
      <c r="AE8" s="264" t="s">
        <v>72</v>
      </c>
      <c r="AF8" s="264"/>
      <c r="AG8" s="264" t="s">
        <v>78</v>
      </c>
      <c r="AH8" s="264"/>
      <c r="AI8" s="264" t="s">
        <v>79</v>
      </c>
      <c r="AJ8" s="264"/>
      <c r="AK8" s="264" t="s">
        <v>77</v>
      </c>
      <c r="AL8" s="275"/>
    </row>
    <row r="9" spans="1:38" ht="50.25" customHeight="1">
      <c r="A9" s="286"/>
      <c r="B9" s="288"/>
      <c r="C9" s="290" t="s">
        <v>15</v>
      </c>
      <c r="D9" s="262"/>
      <c r="E9" s="262"/>
      <c r="F9" s="262"/>
      <c r="G9" s="247" t="s">
        <v>16</v>
      </c>
      <c r="H9" s="282"/>
      <c r="I9" s="280" t="s">
        <v>0</v>
      </c>
      <c r="J9" s="280" t="s">
        <v>1</v>
      </c>
      <c r="K9" s="262" t="s">
        <v>0</v>
      </c>
      <c r="L9" s="262"/>
      <c r="M9" s="262"/>
      <c r="N9" s="262"/>
      <c r="O9" s="226" t="s">
        <v>1</v>
      </c>
      <c r="P9" s="280" t="s">
        <v>80</v>
      </c>
      <c r="Q9" s="280" t="s">
        <v>81</v>
      </c>
      <c r="R9" s="262" t="s">
        <v>75</v>
      </c>
      <c r="S9" s="262"/>
      <c r="T9" s="262"/>
      <c r="U9" s="262"/>
      <c r="V9" s="262" t="s">
        <v>76</v>
      </c>
      <c r="W9" s="262"/>
      <c r="X9" s="262"/>
      <c r="Y9" s="262"/>
      <c r="Z9" s="280" t="s">
        <v>17</v>
      </c>
      <c r="AA9" s="267" t="s">
        <v>18</v>
      </c>
      <c r="AC9" s="265" t="s">
        <v>0</v>
      </c>
      <c r="AD9" s="260" t="s">
        <v>1</v>
      </c>
      <c r="AE9" s="260" t="s">
        <v>0</v>
      </c>
      <c r="AF9" s="260" t="s">
        <v>1</v>
      </c>
      <c r="AG9" s="260" t="s">
        <v>80</v>
      </c>
      <c r="AH9" s="260" t="s">
        <v>81</v>
      </c>
      <c r="AI9" s="260" t="s">
        <v>75</v>
      </c>
      <c r="AJ9" s="260" t="s">
        <v>76</v>
      </c>
      <c r="AK9" s="260" t="s">
        <v>17</v>
      </c>
      <c r="AL9" s="276" t="s">
        <v>18</v>
      </c>
    </row>
    <row r="10" spans="1:38" ht="102.75" customHeight="1" thickBot="1">
      <c r="A10" s="287"/>
      <c r="B10" s="289"/>
      <c r="C10" s="227" t="s">
        <v>19</v>
      </c>
      <c r="D10" s="228" t="s">
        <v>20</v>
      </c>
      <c r="E10" s="228" t="s">
        <v>21</v>
      </c>
      <c r="F10" s="228" t="s">
        <v>10</v>
      </c>
      <c r="G10" s="247" t="s">
        <v>10</v>
      </c>
      <c r="H10" s="283"/>
      <c r="I10" s="281"/>
      <c r="J10" s="281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81"/>
      <c r="Q10" s="281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81"/>
      <c r="AA10" s="268"/>
      <c r="AC10" s="266"/>
      <c r="AD10" s="261"/>
      <c r="AE10" s="261"/>
      <c r="AF10" s="261"/>
      <c r="AG10" s="261"/>
      <c r="AH10" s="261"/>
      <c r="AI10" s="261"/>
      <c r="AJ10" s="261"/>
      <c r="AK10" s="261"/>
      <c r="AL10" s="277"/>
    </row>
    <row r="11" spans="1:38" ht="24.75" customHeight="1" thickBot="1">
      <c r="A11" s="10" t="s">
        <v>24</v>
      </c>
      <c r="B11" s="2" t="s">
        <v>25</v>
      </c>
      <c r="C11" s="19">
        <f aca="true" t="shared" si="0" ref="C11:AA11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0</v>
      </c>
      <c r="H11" s="42">
        <f t="shared" si="0"/>
        <v>0</v>
      </c>
      <c r="I11" s="61">
        <f t="shared" si="0"/>
        <v>0</v>
      </c>
      <c r="J11" s="61">
        <f t="shared" si="0"/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 t="shared" si="0"/>
        <v>0</v>
      </c>
      <c r="O11" s="61">
        <f t="shared" si="0"/>
        <v>0</v>
      </c>
      <c r="P11" s="61">
        <f t="shared" si="0"/>
        <v>0</v>
      </c>
      <c r="Q11" s="61">
        <f t="shared" si="0"/>
        <v>0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0</v>
      </c>
      <c r="AA11" s="84">
        <f t="shared" si="0"/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0</v>
      </c>
      <c r="H12" s="41"/>
      <c r="I12" s="86">
        <v>0</v>
      </c>
      <c r="J12" s="86"/>
      <c r="K12" s="86"/>
      <c r="L12" s="86"/>
      <c r="M12" s="86"/>
      <c r="N12" s="71">
        <f>SUM(K12:M12)</f>
        <v>0</v>
      </c>
      <c r="O12" s="86"/>
      <c r="P12" s="208">
        <v>0</v>
      </c>
      <c r="Q12" s="86">
        <v>0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</v>
      </c>
      <c r="E16" s="95"/>
      <c r="F16" s="60">
        <f>SUM(C16:E16)</f>
        <v>2</v>
      </c>
      <c r="G16" s="95">
        <v>0</v>
      </c>
      <c r="H16" s="42"/>
      <c r="I16" s="95">
        <v>35</v>
      </c>
      <c r="J16" s="95">
        <v>0</v>
      </c>
      <c r="K16" s="95">
        <v>0</v>
      </c>
      <c r="L16" s="211">
        <v>35</v>
      </c>
      <c r="M16" s="95">
        <v>0</v>
      </c>
      <c r="N16" s="74">
        <f>SUM(K16:M16)</f>
        <v>35</v>
      </c>
      <c r="O16" s="95"/>
      <c r="P16" s="95">
        <v>71.16355562245974</v>
      </c>
      <c r="Q16" s="95">
        <v>71.16355562245974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 aca="true" t="shared" si="2" ref="C17:T17">SUM(C18:C19)</f>
        <v>32</v>
      </c>
      <c r="D17" s="61">
        <f t="shared" si="2"/>
        <v>1</v>
      </c>
      <c r="E17" s="61">
        <f t="shared" si="2"/>
        <v>0</v>
      </c>
      <c r="F17" s="61">
        <f t="shared" si="2"/>
        <v>33</v>
      </c>
      <c r="G17" s="61">
        <f t="shared" si="2"/>
        <v>33</v>
      </c>
      <c r="H17" s="45">
        <f t="shared" si="2"/>
        <v>0</v>
      </c>
      <c r="I17" s="61">
        <f t="shared" si="2"/>
        <v>14630.794000000002</v>
      </c>
      <c r="J17" s="61">
        <f t="shared" si="2"/>
        <v>0</v>
      </c>
      <c r="K17" s="61">
        <f t="shared" si="2"/>
        <v>14570.91</v>
      </c>
      <c r="L17" s="212">
        <f t="shared" si="2"/>
        <v>59.88</v>
      </c>
      <c r="M17" s="61">
        <f t="shared" si="2"/>
        <v>0</v>
      </c>
      <c r="N17" s="70">
        <f t="shared" si="2"/>
        <v>14630.79</v>
      </c>
      <c r="O17" s="61">
        <f t="shared" si="2"/>
        <v>0</v>
      </c>
      <c r="P17" s="61">
        <f t="shared" si="2"/>
        <v>3070.6584755745184</v>
      </c>
      <c r="Q17" s="61">
        <f t="shared" si="2"/>
        <v>3070.6584755745184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aca="true" t="shared" si="3" ref="U17:AA17">SUM(U18:U19)</f>
        <v>0</v>
      </c>
      <c r="V17" s="61">
        <f t="shared" si="3"/>
        <v>0</v>
      </c>
      <c r="W17" s="61">
        <f>SUM(W18:W19)</f>
        <v>0</v>
      </c>
      <c r="X17" s="61">
        <f>SUM(X18:X19)</f>
        <v>0</v>
      </c>
      <c r="Y17" s="61">
        <f t="shared" si="3"/>
        <v>0</v>
      </c>
      <c r="Z17" s="61">
        <f t="shared" si="3"/>
        <v>0</v>
      </c>
      <c r="AA17" s="84">
        <f t="shared" si="3"/>
        <v>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6</v>
      </c>
      <c r="D18" s="98">
        <v>0</v>
      </c>
      <c r="E18" s="98">
        <v>0</v>
      </c>
      <c r="F18" s="62">
        <f>SUM(C18:E18)</f>
        <v>6</v>
      </c>
      <c r="G18" s="98">
        <v>6</v>
      </c>
      <c r="H18" s="44"/>
      <c r="I18" s="98">
        <v>9669</v>
      </c>
      <c r="J18" s="98">
        <v>0</v>
      </c>
      <c r="K18" s="98">
        <v>9669</v>
      </c>
      <c r="L18" s="213">
        <v>0</v>
      </c>
      <c r="M18" s="98">
        <v>0</v>
      </c>
      <c r="N18" s="75">
        <f>SUM(K18:M18)</f>
        <v>9669</v>
      </c>
      <c r="O18" s="98"/>
      <c r="P18" s="98">
        <v>2868.5902537615084</v>
      </c>
      <c r="Q18" s="98">
        <v>2868.5902537615084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26</v>
      </c>
      <c r="D19" s="101">
        <v>1</v>
      </c>
      <c r="E19" s="101"/>
      <c r="F19" s="63">
        <f>SUM(C19:E19)</f>
        <v>27</v>
      </c>
      <c r="G19" s="101">
        <v>27</v>
      </c>
      <c r="H19" s="43"/>
      <c r="I19" s="101">
        <v>4961.794000000001</v>
      </c>
      <c r="J19" s="101">
        <v>0</v>
      </c>
      <c r="K19" s="101">
        <v>4901.91</v>
      </c>
      <c r="L19" s="214">
        <v>59.88</v>
      </c>
      <c r="M19" s="101">
        <v>0</v>
      </c>
      <c r="N19" s="76">
        <f>SUM(K19:M19)</f>
        <v>4961.79</v>
      </c>
      <c r="O19" s="101"/>
      <c r="P19" s="101">
        <v>202.06822181300993</v>
      </c>
      <c r="Q19" s="101">
        <v>202.06822181300993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/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 aca="true" t="shared" si="5" ref="C21:T21">SUM(C22:C23)</f>
        <v>75</v>
      </c>
      <c r="D21" s="61">
        <f t="shared" si="5"/>
        <v>14</v>
      </c>
      <c r="E21" s="61">
        <f t="shared" si="5"/>
        <v>0</v>
      </c>
      <c r="F21" s="61">
        <f t="shared" si="5"/>
        <v>89</v>
      </c>
      <c r="G21" s="61">
        <f t="shared" si="5"/>
        <v>86</v>
      </c>
      <c r="H21" s="61">
        <f t="shared" si="5"/>
        <v>89</v>
      </c>
      <c r="I21" s="61">
        <f t="shared" si="5"/>
        <v>868692.2382352613</v>
      </c>
      <c r="J21" s="61">
        <f t="shared" si="5"/>
        <v>0</v>
      </c>
      <c r="K21" s="61">
        <f t="shared" si="5"/>
        <v>844643.09</v>
      </c>
      <c r="L21" s="212">
        <f t="shared" si="5"/>
        <v>22719.85</v>
      </c>
      <c r="M21" s="61">
        <f t="shared" si="5"/>
        <v>0</v>
      </c>
      <c r="N21" s="70">
        <f t="shared" si="5"/>
        <v>867362.94</v>
      </c>
      <c r="O21" s="61">
        <f t="shared" si="5"/>
        <v>0</v>
      </c>
      <c r="P21" s="61">
        <f t="shared" si="5"/>
        <v>426424.8508580932</v>
      </c>
      <c r="Q21" s="61">
        <f t="shared" si="5"/>
        <v>426424.8508580932</v>
      </c>
      <c r="R21" s="61">
        <f t="shared" si="5"/>
        <v>1091.16</v>
      </c>
      <c r="S21" s="61">
        <f t="shared" si="5"/>
        <v>1825.01</v>
      </c>
      <c r="T21" s="61">
        <f t="shared" si="5"/>
        <v>0</v>
      </c>
      <c r="U21" s="61">
        <f aca="true" t="shared" si="6" ref="U21:AA21">SUM(U22:U23)</f>
        <v>2916.17</v>
      </c>
      <c r="V21" s="61">
        <f t="shared" si="6"/>
        <v>1091.16</v>
      </c>
      <c r="W21" s="61">
        <f>SUM(W22:W23)</f>
        <v>1825.01</v>
      </c>
      <c r="X21" s="61">
        <f>SUM(X22:X23)</f>
        <v>0</v>
      </c>
      <c r="Y21" s="61">
        <f t="shared" si="6"/>
        <v>2916.17</v>
      </c>
      <c r="Z21" s="61">
        <f t="shared" si="6"/>
        <v>3763.3900000000003</v>
      </c>
      <c r="AA21" s="84">
        <f t="shared" si="6"/>
        <v>3763.3900000000003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29</v>
      </c>
      <c r="D22" s="86">
        <v>10</v>
      </c>
      <c r="E22" s="86"/>
      <c r="F22" s="57">
        <f>SUM(C22:E22)</f>
        <v>39</v>
      </c>
      <c r="G22" s="86">
        <v>45</v>
      </c>
      <c r="H22" s="86">
        <v>39</v>
      </c>
      <c r="I22" s="86">
        <v>769694.7010000004</v>
      </c>
      <c r="J22" s="86">
        <v>0</v>
      </c>
      <c r="K22" s="86">
        <v>752143.23</v>
      </c>
      <c r="L22" s="209">
        <v>17194.6</v>
      </c>
      <c r="M22" s="86">
        <v>0</v>
      </c>
      <c r="N22" s="71">
        <f>SUM(K22:M22)</f>
        <v>769337.83</v>
      </c>
      <c r="O22" s="86"/>
      <c r="P22" s="86">
        <v>404422.33506932465</v>
      </c>
      <c r="Q22" s="86">
        <v>404422.33506932465</v>
      </c>
      <c r="R22" s="86">
        <v>0</v>
      </c>
      <c r="S22" s="86">
        <v>1825.01</v>
      </c>
      <c r="T22" s="86">
        <v>0</v>
      </c>
      <c r="U22" s="57">
        <f>SUM(R22:T22)</f>
        <v>1825.01</v>
      </c>
      <c r="V22" s="86">
        <v>0</v>
      </c>
      <c r="W22" s="86">
        <v>1825.01</v>
      </c>
      <c r="X22" s="86">
        <v>0</v>
      </c>
      <c r="Y22" s="57">
        <f>SUM(V22:X22)</f>
        <v>1825.01</v>
      </c>
      <c r="Z22" s="86">
        <v>2672.23</v>
      </c>
      <c r="AA22" s="87">
        <v>2672.23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46</v>
      </c>
      <c r="D23" s="54">
        <v>4</v>
      </c>
      <c r="E23" s="54"/>
      <c r="F23" s="54">
        <f>SUM(C23:E23)</f>
        <v>50</v>
      </c>
      <c r="G23" s="54">
        <v>41</v>
      </c>
      <c r="H23" s="54">
        <v>50</v>
      </c>
      <c r="I23" s="54">
        <v>98997.53723526091</v>
      </c>
      <c r="J23" s="54">
        <v>0</v>
      </c>
      <c r="K23" s="54">
        <v>92499.86</v>
      </c>
      <c r="L23" s="216">
        <v>5525.25</v>
      </c>
      <c r="M23" s="54">
        <v>0</v>
      </c>
      <c r="N23" s="51">
        <f>SUM(K23:M23)</f>
        <v>98025.11</v>
      </c>
      <c r="O23" s="54"/>
      <c r="P23" s="54">
        <v>22002.51578876853</v>
      </c>
      <c r="Q23" s="54">
        <v>22002.51578876853</v>
      </c>
      <c r="R23" s="54">
        <v>1091.16</v>
      </c>
      <c r="S23" s="54">
        <v>0</v>
      </c>
      <c r="T23" s="54">
        <v>0</v>
      </c>
      <c r="U23" s="54">
        <f>SUM(R23:T23)</f>
        <v>1091.16</v>
      </c>
      <c r="V23" s="54">
        <v>1091.16</v>
      </c>
      <c r="W23" s="54">
        <v>0</v>
      </c>
      <c r="X23" s="54">
        <v>0</v>
      </c>
      <c r="Y23" s="54">
        <f>SUM(V23:X23)</f>
        <v>1091.16</v>
      </c>
      <c r="Z23" s="54">
        <v>1091.16</v>
      </c>
      <c r="AA23" s="126">
        <v>1091.16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 aca="true" t="shared" si="8" ref="C24:T24">SUM(C25:C27)</f>
        <v>3836</v>
      </c>
      <c r="D24" s="107">
        <f t="shared" si="8"/>
        <v>232687</v>
      </c>
      <c r="E24" s="107">
        <f t="shared" si="8"/>
        <v>0</v>
      </c>
      <c r="F24" s="65">
        <f t="shared" si="8"/>
        <v>236523</v>
      </c>
      <c r="G24" s="107">
        <f t="shared" si="8"/>
        <v>28052</v>
      </c>
      <c r="H24" s="107">
        <f t="shared" si="8"/>
        <v>236523</v>
      </c>
      <c r="I24" s="107">
        <f t="shared" si="8"/>
        <v>685916.6279949921</v>
      </c>
      <c r="J24" s="107">
        <f t="shared" si="8"/>
        <v>0</v>
      </c>
      <c r="K24" s="107">
        <f t="shared" si="8"/>
        <v>47498.54235294118</v>
      </c>
      <c r="L24" s="217">
        <f t="shared" si="8"/>
        <v>638185.315882353</v>
      </c>
      <c r="M24" s="107">
        <f t="shared" si="8"/>
        <v>0</v>
      </c>
      <c r="N24" s="12">
        <f t="shared" si="8"/>
        <v>685683.8582352942</v>
      </c>
      <c r="O24" s="107">
        <f t="shared" si="8"/>
        <v>0</v>
      </c>
      <c r="P24" s="107">
        <f t="shared" si="8"/>
        <v>694355.0066209647</v>
      </c>
      <c r="Q24" s="107">
        <f t="shared" si="8"/>
        <v>694355.0066209647</v>
      </c>
      <c r="R24" s="107">
        <f t="shared" si="8"/>
        <v>4048.8576470588237</v>
      </c>
      <c r="S24" s="107">
        <f t="shared" si="8"/>
        <v>44962.008272058825</v>
      </c>
      <c r="T24" s="107">
        <f t="shared" si="8"/>
        <v>0</v>
      </c>
      <c r="U24" s="65">
        <f aca="true" t="shared" si="9" ref="U24:AA24">SUM(U25:U27)</f>
        <v>49010.86591911765</v>
      </c>
      <c r="V24" s="107">
        <f t="shared" si="9"/>
        <v>4048.8576470588237</v>
      </c>
      <c r="W24" s="107">
        <f>SUM(W25:W27)</f>
        <v>44962.008272058825</v>
      </c>
      <c r="X24" s="107">
        <f>SUM(X25:X27)</f>
        <v>0</v>
      </c>
      <c r="Y24" s="65">
        <f t="shared" si="9"/>
        <v>49010.86591911765</v>
      </c>
      <c r="Z24" s="107">
        <f t="shared" si="9"/>
        <v>47413.08886029411</v>
      </c>
      <c r="AA24" s="108">
        <f t="shared" si="9"/>
        <v>47413.08886029411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3788</v>
      </c>
      <c r="D25" s="86">
        <v>232673</v>
      </c>
      <c r="E25" s="86"/>
      <c r="F25" s="57">
        <f>SUM(C25:E25)</f>
        <v>236461</v>
      </c>
      <c r="G25" s="86">
        <v>27994</v>
      </c>
      <c r="H25" s="86">
        <v>236461</v>
      </c>
      <c r="I25" s="86">
        <v>676387.5882352941</v>
      </c>
      <c r="J25" s="86">
        <v>0</v>
      </c>
      <c r="K25" s="86">
        <v>40393.88235294118</v>
      </c>
      <c r="L25" s="209">
        <v>635993.705882353</v>
      </c>
      <c r="M25" s="86">
        <v>0</v>
      </c>
      <c r="N25" s="71">
        <f>SUM(K25:M25)</f>
        <v>676387.5882352942</v>
      </c>
      <c r="O25" s="86"/>
      <c r="P25" s="86">
        <v>690583.0963646888</v>
      </c>
      <c r="Q25" s="86">
        <v>690583.0963646888</v>
      </c>
      <c r="R25" s="86">
        <v>1698.8576470588237</v>
      </c>
      <c r="S25" s="235">
        <v>44962.008272058825</v>
      </c>
      <c r="T25" s="86">
        <v>0</v>
      </c>
      <c r="U25" s="57">
        <f>SUM(R25:T25)</f>
        <v>46660.86591911765</v>
      </c>
      <c r="V25" s="86">
        <v>1698.8576470588237</v>
      </c>
      <c r="W25" s="235">
        <v>44962.008272058825</v>
      </c>
      <c r="X25" s="86">
        <v>0</v>
      </c>
      <c r="Y25" s="57">
        <f>SUM(V25:X25)</f>
        <v>46660.86591911765</v>
      </c>
      <c r="Z25" s="86">
        <v>45063.08886029411</v>
      </c>
      <c r="AA25" s="87">
        <v>45063.08886029411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48</v>
      </c>
      <c r="D26" s="55">
        <v>14</v>
      </c>
      <c r="E26" s="55"/>
      <c r="F26" s="55">
        <f>SUM(C26:E26)</f>
        <v>62</v>
      </c>
      <c r="G26" s="55">
        <v>58</v>
      </c>
      <c r="H26" s="55">
        <v>62</v>
      </c>
      <c r="I26" s="55">
        <v>9529.039759697984</v>
      </c>
      <c r="J26" s="55">
        <v>0</v>
      </c>
      <c r="K26" s="55">
        <v>7104.66</v>
      </c>
      <c r="L26" s="218">
        <v>2191.61</v>
      </c>
      <c r="M26" s="55">
        <v>0</v>
      </c>
      <c r="N26" s="52">
        <f>SUM(K26:M26)</f>
        <v>9296.27</v>
      </c>
      <c r="O26" s="55"/>
      <c r="P26" s="55">
        <v>3207.0779679309385</v>
      </c>
      <c r="Q26" s="55">
        <v>3207.0779679309385</v>
      </c>
      <c r="R26" s="55">
        <v>2350</v>
      </c>
      <c r="S26" s="55">
        <v>0</v>
      </c>
      <c r="T26" s="55">
        <v>0</v>
      </c>
      <c r="U26" s="55">
        <f>SUM(R26:T26)</f>
        <v>2350</v>
      </c>
      <c r="V26" s="55">
        <v>2350</v>
      </c>
      <c r="W26" s="55">
        <v>0</v>
      </c>
      <c r="X26" s="55">
        <v>0</v>
      </c>
      <c r="Y26" s="55">
        <f>SUM(V26:X26)</f>
        <v>2350</v>
      </c>
      <c r="Z26" s="55">
        <v>2350</v>
      </c>
      <c r="AA26" s="122">
        <v>2350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0</v>
      </c>
      <c r="D27" s="112">
        <v>0</v>
      </c>
      <c r="E27" s="112">
        <v>0</v>
      </c>
      <c r="F27" s="66">
        <f>SUM(C27:E27)</f>
        <v>0</v>
      </c>
      <c r="G27" s="112">
        <v>0</v>
      </c>
      <c r="H27" s="43"/>
      <c r="I27" s="112">
        <v>0</v>
      </c>
      <c r="J27" s="112">
        <v>0</v>
      </c>
      <c r="K27" s="112">
        <v>0</v>
      </c>
      <c r="L27" s="219">
        <v>0</v>
      </c>
      <c r="M27" s="112">
        <v>0</v>
      </c>
      <c r="N27" s="78">
        <f>SUM(K27:M27)</f>
        <v>0</v>
      </c>
      <c r="O27" s="112"/>
      <c r="P27" s="112">
        <v>564.8322883449359</v>
      </c>
      <c r="Q27" s="112">
        <v>564.8322883449359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/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 aca="true" t="shared" si="11" ref="C30:T30">SUM(C31:C32)</f>
        <v>0</v>
      </c>
      <c r="D30" s="107">
        <f t="shared" si="11"/>
        <v>0</v>
      </c>
      <c r="E30" s="107">
        <f t="shared" si="11"/>
        <v>0</v>
      </c>
      <c r="F30" s="65">
        <f t="shared" si="11"/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f t="shared" si="12"/>
        <v>0</v>
      </c>
      <c r="W30" s="107">
        <f>SUM(W31:W32)</f>
        <v>0</v>
      </c>
      <c r="X30" s="107">
        <f>SUM(X31:X32)</f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/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/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/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 aca="true" t="shared" si="14" ref="C34:T34">SUM(C35:C36)</f>
        <v>0</v>
      </c>
      <c r="D34" s="107">
        <f t="shared" si="14"/>
        <v>0</v>
      </c>
      <c r="E34" s="107">
        <f t="shared" si="14"/>
        <v>0</v>
      </c>
      <c r="F34" s="65">
        <f t="shared" si="14"/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0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0</v>
      </c>
      <c r="V34" s="107">
        <f t="shared" si="15"/>
        <v>0</v>
      </c>
      <c r="W34" s="107">
        <f>SUM(W35:W36)</f>
        <v>0</v>
      </c>
      <c r="X34" s="107">
        <f>SUM(X35:X36)</f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/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/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0</v>
      </c>
      <c r="D37" s="110">
        <v>0</v>
      </c>
      <c r="E37" s="110">
        <v>0</v>
      </c>
      <c r="F37" s="68">
        <f>SUM(C37:E37)</f>
        <v>0</v>
      </c>
      <c r="G37" s="110">
        <v>0</v>
      </c>
      <c r="H37" s="45"/>
      <c r="I37" s="110">
        <v>0</v>
      </c>
      <c r="J37" s="110">
        <v>0</v>
      </c>
      <c r="K37" s="110">
        <v>0</v>
      </c>
      <c r="L37" s="222">
        <v>0</v>
      </c>
      <c r="M37" s="110">
        <v>0</v>
      </c>
      <c r="N37" s="80">
        <f>SUM(K37:M37)</f>
        <v>0</v>
      </c>
      <c r="O37" s="110"/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0</v>
      </c>
      <c r="AA37" s="111">
        <v>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1</v>
      </c>
      <c r="D38" s="104">
        <v>1</v>
      </c>
      <c r="E38" s="104"/>
      <c r="F38" s="64">
        <f>SUM(C38:E38)</f>
        <v>2</v>
      </c>
      <c r="G38" s="104">
        <v>2</v>
      </c>
      <c r="H38" s="46"/>
      <c r="I38" s="104">
        <v>5004.4744</v>
      </c>
      <c r="J38" s="104">
        <v>1428.0758799999999</v>
      </c>
      <c r="K38" s="104">
        <v>4761.27</v>
      </c>
      <c r="L38" s="215">
        <v>243.21</v>
      </c>
      <c r="M38" s="104"/>
      <c r="N38" s="77">
        <f>SUM(K38:M38)</f>
        <v>5004.4800000000005</v>
      </c>
      <c r="O38" s="104">
        <v>1428.08</v>
      </c>
      <c r="P38" s="104">
        <v>318.7654087671233</v>
      </c>
      <c r="Q38" s="104">
        <v>267.9024322191781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/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 aca="true" t="shared" si="17" ref="C40:T40">SUM(C41:C43)</f>
        <v>192</v>
      </c>
      <c r="D40" s="61">
        <f t="shared" si="17"/>
        <v>0</v>
      </c>
      <c r="E40" s="61">
        <f t="shared" si="17"/>
        <v>0</v>
      </c>
      <c r="F40" s="61">
        <f t="shared" si="17"/>
        <v>192</v>
      </c>
      <c r="G40" s="61">
        <f t="shared" si="17"/>
        <v>52</v>
      </c>
      <c r="H40" s="46">
        <f t="shared" si="17"/>
        <v>0</v>
      </c>
      <c r="I40" s="61">
        <f t="shared" si="17"/>
        <v>55106.03362103202</v>
      </c>
      <c r="J40" s="61">
        <f t="shared" si="17"/>
        <v>0</v>
      </c>
      <c r="K40" s="61">
        <f t="shared" si="17"/>
        <v>55106.05</v>
      </c>
      <c r="L40" s="212">
        <f t="shared" si="17"/>
        <v>0</v>
      </c>
      <c r="M40" s="61">
        <f t="shared" si="17"/>
        <v>0</v>
      </c>
      <c r="N40" s="70">
        <f t="shared" si="17"/>
        <v>55106.05</v>
      </c>
      <c r="O40" s="61">
        <f t="shared" si="17"/>
        <v>0</v>
      </c>
      <c r="P40" s="61">
        <f t="shared" si="17"/>
        <v>62274.40101481634</v>
      </c>
      <c r="Q40" s="61">
        <f t="shared" si="17"/>
        <v>62274.40101481634</v>
      </c>
      <c r="R40" s="61">
        <f t="shared" si="17"/>
        <v>34343</v>
      </c>
      <c r="S40" s="61">
        <f t="shared" si="17"/>
        <v>0</v>
      </c>
      <c r="T40" s="61">
        <f t="shared" si="17"/>
        <v>0</v>
      </c>
      <c r="U40" s="61">
        <f aca="true" t="shared" si="18" ref="U40:AA40">SUM(U41:U43)</f>
        <v>34343</v>
      </c>
      <c r="V40" s="61">
        <f t="shared" si="18"/>
        <v>34343</v>
      </c>
      <c r="W40" s="61">
        <f>SUM(W41:W43)</f>
        <v>0</v>
      </c>
      <c r="X40" s="61">
        <f>SUM(X41:X43)</f>
        <v>0</v>
      </c>
      <c r="Y40" s="61">
        <f t="shared" si="18"/>
        <v>34343</v>
      </c>
      <c r="Z40" s="61">
        <f t="shared" si="18"/>
        <v>-1436.3099999999977</v>
      </c>
      <c r="AA40" s="84">
        <f t="shared" si="18"/>
        <v>-1436.3099999999977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/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192</v>
      </c>
      <c r="D42" s="55">
        <v>0</v>
      </c>
      <c r="E42" s="55">
        <v>0</v>
      </c>
      <c r="F42" s="55">
        <f>SUM(C42:E42)</f>
        <v>192</v>
      </c>
      <c r="G42" s="55">
        <v>50</v>
      </c>
      <c r="H42" s="120"/>
      <c r="I42" s="55">
        <v>55106.03362103202</v>
      </c>
      <c r="J42" s="55">
        <v>0</v>
      </c>
      <c r="K42" s="55">
        <v>55106.05</v>
      </c>
      <c r="L42" s="218">
        <v>0</v>
      </c>
      <c r="M42" s="55"/>
      <c r="N42" s="52">
        <f>SUM(K42:M42)</f>
        <v>55106.05</v>
      </c>
      <c r="O42" s="55"/>
      <c r="P42" s="55">
        <v>59827.15126470296</v>
      </c>
      <c r="Q42" s="55">
        <v>59827.15126470296</v>
      </c>
      <c r="R42" s="55">
        <v>34343</v>
      </c>
      <c r="S42" s="55">
        <v>0</v>
      </c>
      <c r="T42" s="55">
        <v>0</v>
      </c>
      <c r="U42" s="55">
        <f>SUM(R42:T42)</f>
        <v>34343</v>
      </c>
      <c r="V42" s="55">
        <v>34343</v>
      </c>
      <c r="W42" s="55">
        <v>0</v>
      </c>
      <c r="X42" s="55">
        <v>0</v>
      </c>
      <c r="Y42" s="55">
        <f>SUM(V42:X42)</f>
        <v>34343</v>
      </c>
      <c r="Z42" s="55">
        <v>-1436.3099999999977</v>
      </c>
      <c r="AA42" s="122">
        <v>-1436.3099999999977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0</v>
      </c>
      <c r="D43" s="112">
        <v>0</v>
      </c>
      <c r="E43" s="112">
        <v>0</v>
      </c>
      <c r="F43" s="66">
        <f>SUM(C43:E43)</f>
        <v>0</v>
      </c>
      <c r="G43" s="112">
        <v>2</v>
      </c>
      <c r="H43" s="43"/>
      <c r="I43" s="112">
        <v>0</v>
      </c>
      <c r="J43" s="112">
        <v>0</v>
      </c>
      <c r="K43" s="112">
        <v>0</v>
      </c>
      <c r="L43" s="219">
        <v>0</v>
      </c>
      <c r="M43" s="112">
        <v>0</v>
      </c>
      <c r="N43" s="78">
        <f>SUM(K43:M43)</f>
        <v>0</v>
      </c>
      <c r="O43" s="112"/>
      <c r="P43" s="112">
        <v>2447.2497501133844</v>
      </c>
      <c r="Q43" s="112">
        <v>2447.2497501133844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/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 aca="true" t="shared" si="20" ref="C45:T45">SUM(C46:C48)</f>
        <v>7</v>
      </c>
      <c r="D45" s="107">
        <f t="shared" si="20"/>
        <v>0</v>
      </c>
      <c r="E45" s="107">
        <f t="shared" si="20"/>
        <v>0</v>
      </c>
      <c r="F45" s="65">
        <f t="shared" si="20"/>
        <v>7</v>
      </c>
      <c r="G45" s="107">
        <f t="shared" si="20"/>
        <v>9</v>
      </c>
      <c r="H45" s="46">
        <f t="shared" si="20"/>
        <v>0</v>
      </c>
      <c r="I45" s="107">
        <f t="shared" si="20"/>
        <v>14000</v>
      </c>
      <c r="J45" s="107">
        <f t="shared" si="20"/>
        <v>5040</v>
      </c>
      <c r="K45" s="107">
        <f t="shared" si="20"/>
        <v>14000</v>
      </c>
      <c r="L45" s="217">
        <f t="shared" si="20"/>
        <v>0</v>
      </c>
      <c r="M45" s="107">
        <f t="shared" si="20"/>
        <v>0</v>
      </c>
      <c r="N45" s="12">
        <f t="shared" si="20"/>
        <v>14000</v>
      </c>
      <c r="O45" s="107">
        <f t="shared" si="20"/>
        <v>5040</v>
      </c>
      <c r="P45" s="107">
        <f t="shared" si="20"/>
        <v>6634.316939890709</v>
      </c>
      <c r="Q45" s="107">
        <f t="shared" si="20"/>
        <v>4940.546448087431</v>
      </c>
      <c r="R45" s="107">
        <f t="shared" si="20"/>
        <v>0</v>
      </c>
      <c r="S45" s="107">
        <f t="shared" si="20"/>
        <v>0</v>
      </c>
      <c r="T45" s="107">
        <f t="shared" si="20"/>
        <v>0</v>
      </c>
      <c r="U45" s="65">
        <f aca="true" t="shared" si="21" ref="U45:AA45">SUM(U46:U48)</f>
        <v>0</v>
      </c>
      <c r="V45" s="107">
        <f t="shared" si="21"/>
        <v>0</v>
      </c>
      <c r="W45" s="107">
        <f>SUM(W46:W48)</f>
        <v>0</v>
      </c>
      <c r="X45" s="107">
        <f>SUM(X46:X48)</f>
        <v>0</v>
      </c>
      <c r="Y45" s="65">
        <f t="shared" si="21"/>
        <v>0</v>
      </c>
      <c r="Z45" s="107">
        <f t="shared" si="21"/>
        <v>0</v>
      </c>
      <c r="AA45" s="108">
        <f t="shared" si="21"/>
        <v>0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0</v>
      </c>
      <c r="D46" s="56">
        <v>0</v>
      </c>
      <c r="E46" s="56">
        <v>0</v>
      </c>
      <c r="F46" s="56">
        <f>SUM(C46:E46)</f>
        <v>0</v>
      </c>
      <c r="G46" s="56">
        <v>2</v>
      </c>
      <c r="H46" s="44"/>
      <c r="I46" s="56">
        <v>0</v>
      </c>
      <c r="J46" s="56">
        <v>0</v>
      </c>
      <c r="K46" s="56">
        <v>0</v>
      </c>
      <c r="L46" s="221">
        <v>0</v>
      </c>
      <c r="M46" s="56">
        <v>0</v>
      </c>
      <c r="N46" s="53">
        <f>SUM(K46:M46)</f>
        <v>0</v>
      </c>
      <c r="O46" s="56"/>
      <c r="P46" s="56">
        <v>1929.398907103825</v>
      </c>
      <c r="Q46" s="56">
        <v>1929.398907103825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0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/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7</v>
      </c>
      <c r="D48" s="112">
        <v>0</v>
      </c>
      <c r="E48" s="112">
        <v>0</v>
      </c>
      <c r="F48" s="66">
        <f>SUM(C48:E48)</f>
        <v>7</v>
      </c>
      <c r="G48" s="112">
        <v>7</v>
      </c>
      <c r="H48" s="120"/>
      <c r="I48" s="112">
        <v>14000</v>
      </c>
      <c r="J48" s="112">
        <v>5040</v>
      </c>
      <c r="K48" s="112">
        <v>14000</v>
      </c>
      <c r="L48" s="219">
        <v>0</v>
      </c>
      <c r="M48" s="112">
        <v>0</v>
      </c>
      <c r="N48" s="78">
        <f>SUM(K48:M48)</f>
        <v>14000</v>
      </c>
      <c r="O48" s="112">
        <v>5040</v>
      </c>
      <c r="P48" s="112">
        <v>4704.918032786884</v>
      </c>
      <c r="Q48" s="112">
        <v>3011.1475409836053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69" t="s">
        <v>69</v>
      </c>
      <c r="B50" s="270"/>
      <c r="C50" s="33">
        <f>C11+C16+C17+C20+C21+C24+C28+C29+C30+C33+C34+C37+C38+C39+C40+C44+C45+C49</f>
        <v>4143</v>
      </c>
      <c r="D50" s="12">
        <f>D11+D16+D17+D20+D21+D24+D28+D29+D30+D33+D34+D37+D38+D39+D40+D44+D45+D49</f>
        <v>232705</v>
      </c>
      <c r="E50" s="12">
        <f>E11+E16+E17+E20+E21+E24+E28+E29+E30+E33+E34+E37+E38+E39+E40+E44+E45+E49</f>
        <v>0</v>
      </c>
      <c r="F50" s="12">
        <f aca="true" t="shared" si="23" ref="F50:AL50">F11+F16+F17+F20+F21+F24+F28+F29+F30+F33+F34+F37+F38+F39+F40+F44+F45+F49</f>
        <v>236848</v>
      </c>
      <c r="G50" s="12">
        <f t="shared" si="23"/>
        <v>28234</v>
      </c>
      <c r="H50" s="12">
        <f t="shared" si="23"/>
        <v>236612</v>
      </c>
      <c r="I50" s="12">
        <f t="shared" si="23"/>
        <v>1643385.1682512853</v>
      </c>
      <c r="J50" s="12">
        <f t="shared" si="23"/>
        <v>6468.07588</v>
      </c>
      <c r="K50" s="12">
        <f>K11+K16+K17+K20+K21+K24+K28+K29+K30+K33+K34+K37+K38+K39+K40+K44+K45+K49</f>
        <v>980579.8623529412</v>
      </c>
      <c r="L50" s="12">
        <f>L11+L16+L17+L20+L21+L24+L28+L29+L30+L33+L34+L37+L38+L39+L40+L44+L45+L49</f>
        <v>661243.2558823529</v>
      </c>
      <c r="M50" s="12">
        <f>M11+M16+M17+M20+M21+M24+M28+M29+M30+M33+M34+M37+M38+M39+M40+M44+M45+M49</f>
        <v>0</v>
      </c>
      <c r="N50" s="12">
        <f t="shared" si="23"/>
        <v>1641823.1182352942</v>
      </c>
      <c r="O50" s="12">
        <f t="shared" si="23"/>
        <v>6468.08</v>
      </c>
      <c r="P50" s="12">
        <f>P11+P16+P17+P20+P21+P24+P28+P29+P30+P33+P34+P37+P38+P39+P40+P44+P45+P49</f>
        <v>1193149.162873729</v>
      </c>
      <c r="Q50" s="12">
        <f>Q11+Q16+Q17+Q20+Q21+Q24+Q28+Q29+Q30+Q33+Q34+Q37+Q38+Q39+Q40+Q44+Q45+Q49</f>
        <v>1191404.5294053776</v>
      </c>
      <c r="R50" s="12">
        <f t="shared" si="23"/>
        <v>39483.01764705883</v>
      </c>
      <c r="S50" s="12">
        <f t="shared" si="23"/>
        <v>46787.01827205883</v>
      </c>
      <c r="T50" s="12">
        <f t="shared" si="23"/>
        <v>0</v>
      </c>
      <c r="U50" s="12">
        <f t="shared" si="23"/>
        <v>86270.03591911765</v>
      </c>
      <c r="V50" s="12">
        <f t="shared" si="23"/>
        <v>39483.01764705883</v>
      </c>
      <c r="W50" s="12">
        <f t="shared" si="23"/>
        <v>46787.01827205883</v>
      </c>
      <c r="X50" s="12">
        <f t="shared" si="23"/>
        <v>0</v>
      </c>
      <c r="Y50" s="12">
        <f t="shared" si="23"/>
        <v>86270.03591911765</v>
      </c>
      <c r="Z50" s="12">
        <f>Z11+Z16+Z17+Z20+Z21+Z24+Z28+Z29+Z30+Z33+Z34+Z37+Z38+Z39+Z40+Z44+Z45+Z49</f>
        <v>49740.168860294114</v>
      </c>
      <c r="AA50" s="13">
        <f>AA11+AA16+AA17+AA20+AA21+AA24+AA28+AA29+AA30+AA33+AA34+AA37+AA38+AA39+AA40+AA44+AA45+AA49</f>
        <v>49740.168860294114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2020-08-14T18:36:53Z</dcterms:modified>
  <cp:category/>
  <cp:version/>
  <cp:contentType/>
  <cp:contentStatus/>
</cp:coreProperties>
</file>