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32760" windowWidth="20490" windowHeight="7530" tabRatio="929" activeTab="1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<sst xmlns="http://schemas.openxmlformats.org/spreadsheetml/2006/main" count="330" uniqueCount="246">
  <si>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</si>
  <si>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</si>
  <si>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</si>
  <si>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</si>
  <si>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</si>
  <si>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</si>
  <si>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</si>
  <si>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</si>
  <si>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</si>
  <si>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</si>
  <si>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</si>
  <si>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</si>
  <si>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</si>
  <si>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</si>
  <si>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</si>
  <si>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</si>
  <si>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</si>
  <si>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</si>
  <si>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</si>
  <si>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</si>
  <si>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</si>
  <si>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</si>
  <si>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</si>
  <si>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</si>
  <si>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</si>
  <si>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</si>
  <si>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</si>
  <si>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</si>
  <si>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</si>
  <si>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</si>
  <si>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</si>
  <si>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</si>
  <si>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</si>
  <si>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</si>
  <si>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</si>
  <si>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</si>
  <si>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</si>
  <si>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</si>
  <si>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</si>
  <si>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</si>
  <si>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</si>
  <si>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</si>
  <si>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</si>
  <si>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</si>
  <si>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</si>
  <si>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</si>
  <si>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</si>
  <si>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</si>
  <si>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</si>
  <si>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</si>
  <si>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</si>
  <si>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</si>
  <si>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</si>
  <si>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</si>
  <si>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</si>
  <si>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</si>
  <si>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</si>
  <si>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</si>
  <si>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</si>
  <si>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</si>
  <si>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</si>
  <si>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</si>
  <si>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</si>
  <si>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</si>
  <si>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</si>
  <si>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</si>
  <si>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</si>
  <si>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</si>
  <si>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</si>
  <si>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</si>
  <si>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</si>
  <si>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</si>
  <si>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</si>
  <si>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</si>
  <si>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</si>
  <si>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</si>
  <si>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</si>
  <si>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</si>
  <si>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</si>
  <si>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</si>
  <si>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</si>
  <si>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</si>
  <si>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</si>
  <si>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</si>
  <si>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</si>
  <si>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</si>
  <si>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</si>
  <si>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</si>
  <si>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</si>
  <si>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</si>
  <si>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</si>
  <si>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</si>
  <si>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</si>
  <si>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</si>
  <si>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</si>
  <si>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</si>
  <si>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</si>
  <si>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</si>
  <si>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</si>
  <si>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</si>
  <si>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</si>
  <si>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</si>
  <si>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</si>
  <si>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</si>
  <si>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</si>
  <si>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</si>
  <si>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</si>
  <si>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</si>
  <si>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</si>
  <si>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</si>
  <si>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</si>
  <si>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</si>
  <si>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</si>
  <si>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</si>
  <si>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</si>
  <si>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</si>
  <si>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</si>
  <si>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</si>
  <si>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</si>
  <si>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</si>
  <si>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</si>
  <si>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</si>
  <si>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</si>
  <si>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</si>
  <si>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</si>
  <si>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</si>
  <si>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</si>
  <si>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</si>
  <si>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</si>
  <si>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</si>
  <si>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</si>
  <si>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</si>
  <si>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</si>
  <si>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</si>
  <si>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</si>
  <si>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</si>
  <si>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</si>
  <si>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</si>
  <si>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</si>
  <si>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</si>
  <si>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</si>
  <si>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</si>
  <si>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</si>
  <si>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</si>
  <si>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</si>
  <si>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</si>
  <si>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</si>
  <si>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</si>
  <si>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</si>
  <si>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</si>
  <si>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</si>
  <si>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</si>
  <si>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</si>
  <si>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</si>
  <si>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</si>
  <si>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</si>
  <si>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</si>
  <si>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</si>
  <si>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</si>
  <si>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</si>
  <si>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</si>
  <si>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</si>
  <si>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</si>
  <si>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</si>
  <si>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</si>
  <si>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</si>
  <si>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</si>
  <si>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</si>
  <si>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</si>
  <si>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</si>
  <si>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</si>
  <si>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</si>
  <si>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</si>
  <si>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</si>
  <si>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</si>
  <si>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</si>
  <si>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</si>
  <si>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</si>
  <si>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</si>
  <si>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</si>
  <si>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</si>
  <si>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</si>
  <si>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</si>
  <si>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</si>
  <si>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</si>
  <si>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</si>
  <si>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</si>
  <si>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</si>
  <si>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</si>
  <si>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</si>
  <si>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</si>
  <si>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</si>
  <si>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</si>
  <si>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</si>
  <si>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</si>
  <si>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</si>
  <si>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</si>
  <si>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</si>
  <si>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</si>
  <si>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</si>
  <si>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</si>
  <si>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</si>
  <si>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</si>
  <si>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</si>
  <si>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</si>
  <si>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</si>
  <si>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</si>
  <si>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</si>
  <si>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</si>
  <si>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</si>
  <si>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</si>
  <si>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</si>
  <si>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</si>
  <si>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</si>
  <si>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</si>
  <si>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</si>
  <si>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</si>
  <si>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</si>
  <si>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</si>
  <si>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</si>
  <si>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</si>
  <si>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</si>
  <si>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</si>
  <si>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</si>
  <si>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</si>
  <si>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</si>
  <si>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</si>
  <si>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</si>
  <si>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</si>
  <si>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</si>
  <si>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</si>
  <si>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</si>
  <si>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</si>
  <si>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</si>
  <si>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</si>
  <si>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</si>
  <si>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</si>
  <si>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</si>
  <si>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</si>
  <si>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</si>
  <si>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</si>
  <si>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მზღვეველი: სს საერთაშორისო სადაზღვევო კომპანია კამარა </t>
  </si>
  <si>
    <t xml:space="preserve"> - ფულადი სახსრები და მათი ექვივალენტები</t>
  </si>
  <si>
    <t>საანგარიშო პერიოდი: 01.01.2018 - 31.12.2018</t>
  </si>
  <si>
    <t xml:space="preserve">ანგარიშგების თარიღი: 31.03.2019
</t>
  </si>
  <si>
    <t xml:space="preserve">ანგარიშგების პერიოდი: 01.01.2019 - 31.03.2019
    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</si>
</sst>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-* #,##0\ _L_a_r_i_-;\-* #,##0\ _L_a_r_i_-;_-* &quot;-&quot;\ _L_a_r_i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6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4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vertical="center" wrapText="1"/>
      <protection/>
    </xf>
    <xf numFmtId="2" fontId="2" fillId="70" borderId="35" xfId="434" applyNumberFormat="1" applyFont="1" applyFill="1" applyBorder="1" applyAlignment="1">
      <alignment vertical="center" wrapText="1"/>
      <protection/>
    </xf>
    <xf numFmtId="0" fontId="2" fillId="70" borderId="35" xfId="434" applyFont="1" applyFill="1" applyBorder="1" applyAlignment="1">
      <alignment wrapText="1"/>
      <protection/>
    </xf>
    <xf numFmtId="0" fontId="2" fillId="70" borderId="35" xfId="434" applyFont="1" applyFill="1" applyBorder="1" applyAlignment="1">
      <alignment horizontal="left" wrapText="1"/>
      <protection/>
    </xf>
    <xf numFmtId="0" fontId="2" fillId="0" borderId="37" xfId="434" applyFont="1" applyBorder="1" applyAlignment="1">
      <alignment wrapText="1"/>
      <protection/>
    </xf>
    <xf numFmtId="49" fontId="81" fillId="72" borderId="38" xfId="434" applyNumberFormat="1" applyFont="1" applyFill="1" applyBorder="1" applyAlignment="1">
      <alignment horizontal="center" vertical="center"/>
      <protection/>
    </xf>
    <xf numFmtId="166" fontId="78" fillId="73" borderId="39" xfId="274" applyNumberFormat="1" applyFont="1" applyFill="1" applyBorder="1" applyAlignment="1">
      <alignment vertical="center" wrapText="1"/>
    </xf>
    <xf numFmtId="166" fontId="78" fillId="56" borderId="40" xfId="274" applyNumberFormat="1" applyFont="1" applyFill="1" applyBorder="1" applyAlignment="1">
      <alignment horizontal="center"/>
    </xf>
    <xf numFmtId="166" fontId="78" fillId="56" borderId="34" xfId="274" applyNumberFormat="1" applyFont="1" applyFill="1" applyBorder="1" applyAlignment="1">
      <alignment horizontal="center"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81" fillId="72" borderId="44" xfId="434" applyNumberFormat="1" applyFont="1" applyFill="1" applyBorder="1" applyAlignment="1">
      <alignment horizontal="center" vertical="center"/>
      <protection/>
    </xf>
    <xf numFmtId="166" fontId="78" fillId="73" borderId="45" xfId="274" applyNumberFormat="1" applyFont="1" applyFill="1" applyBorder="1" applyAlignment="1">
      <alignment vertical="center" wrapText="1"/>
    </xf>
    <xf numFmtId="166" fontId="78" fillId="71" borderId="46" xfId="274" applyNumberFormat="1" applyFont="1" applyFill="1" applyBorder="1" applyAlignment="1">
      <alignment/>
    </xf>
    <xf numFmtId="166" fontId="78" fillId="0" borderId="47" xfId="274" applyNumberFormat="1" applyFont="1" applyBorder="1" applyAlignment="1">
      <alignment vertical="center" wrapText="1"/>
    </xf>
    <xf numFmtId="166" fontId="78" fillId="73" borderId="46" xfId="274" applyNumberFormat="1" applyFont="1" applyFill="1" applyBorder="1" applyAlignment="1">
      <alignment wrapText="1"/>
    </xf>
    <xf numFmtId="166" fontId="78" fillId="73" borderId="48" xfId="274" applyNumberFormat="1" applyFont="1" applyFill="1" applyBorder="1" applyAlignment="1">
      <alignment wrapText="1"/>
    </xf>
    <xf numFmtId="166" fontId="78" fillId="73" borderId="47" xfId="274" applyNumberFormat="1" applyFont="1" applyFill="1" applyBorder="1" applyAlignment="1">
      <alignment wrapText="1"/>
    </xf>
    <xf numFmtId="166" fontId="78" fillId="0" borderId="46" xfId="274" applyNumberFormat="1" applyFont="1" applyBorder="1" applyAlignment="1" applyProtection="1">
      <alignment vertical="center" wrapText="1"/>
      <protection locked="0"/>
    </xf>
    <xf numFmtId="166" fontId="78" fillId="70" borderId="47" xfId="442" applyNumberFormat="1" applyFont="1" applyFill="1" applyBorder="1">
      <alignment/>
      <protection/>
    </xf>
    <xf numFmtId="166" fontId="78" fillId="56" borderId="46" xfId="274" applyNumberFormat="1" applyFont="1" applyFill="1" applyBorder="1" applyAlignment="1">
      <alignment wrapText="1"/>
    </xf>
    <xf numFmtId="166" fontId="78" fillId="70" borderId="49" xfId="442" applyNumberFormat="1" applyFont="1" applyFill="1" applyBorder="1">
      <alignment/>
      <protection/>
    </xf>
    <xf numFmtId="166" fontId="78" fillId="0" borderId="47" xfId="274" applyNumberFormat="1" applyFont="1" applyBorder="1" applyAlignment="1" applyProtection="1">
      <alignment vertical="center" wrapText="1"/>
      <protection locked="0"/>
    </xf>
    <xf numFmtId="166" fontId="78" fillId="73" borderId="50" xfId="274" applyNumberFormat="1" applyFont="1" applyFill="1" applyBorder="1" applyAlignment="1">
      <alignment vertical="center" wrapText="1"/>
    </xf>
    <xf numFmtId="166" fontId="78" fillId="70" borderId="48" xfId="442" applyNumberFormat="1" applyFont="1" applyFill="1" applyBorder="1">
      <alignment/>
      <protection/>
    </xf>
    <xf numFmtId="166" fontId="78" fillId="73" borderId="46" xfId="274" applyNumberFormat="1" applyFont="1" applyFill="1" applyBorder="1" applyAlignment="1">
      <alignment vertical="center" wrapText="1"/>
    </xf>
    <xf numFmtId="166" fontId="78" fillId="0" borderId="48" xfId="274" applyNumberFormat="1" applyFont="1" applyBorder="1" applyAlignment="1">
      <alignment vertical="center" wrapText="1"/>
    </xf>
    <xf numFmtId="166" fontId="78" fillId="56" borderId="46" xfId="274" applyNumberFormat="1" applyFont="1" applyFill="1" applyBorder="1" applyAlignment="1">
      <alignment horizontal="center"/>
    </xf>
    <xf numFmtId="2" fontId="2" fillId="0" borderId="35" xfId="373" applyNumberFormat="1" applyFont="1" applyBorder="1" applyAlignment="1">
      <alignment vertical="center" wrapText="1"/>
      <protection/>
    </xf>
    <xf numFmtId="2" fontId="2" fillId="0" borderId="37" xfId="373" applyNumberFormat="1" applyFont="1" applyBorder="1" applyAlignment="1">
      <alignment vertical="center" wrapText="1"/>
      <protection/>
    </xf>
    <xf numFmtId="2" fontId="2" fillId="70" borderId="37" xfId="434" applyNumberFormat="1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166" fontId="80" fillId="71" borderId="45" xfId="274" applyNumberFormat="1" applyFont="1" applyFill="1" applyBorder="1" applyAlignment="1">
      <alignment wrapText="1"/>
    </xf>
    <xf numFmtId="0" fontId="2" fillId="70" borderId="37" xfId="434" applyFont="1" applyFill="1" applyBorder="1" applyAlignment="1">
      <alignment wrapText="1"/>
      <protection/>
    </xf>
    <xf numFmtId="0" fontId="2" fillId="0" borderId="36" xfId="434" applyFont="1" applyBorder="1" applyAlignment="1">
      <alignment wrapText="1"/>
      <protection/>
    </xf>
    <xf numFmtId="166" fontId="80" fillId="74" borderId="48" xfId="274" applyNumberFormat="1" applyFont="1" applyFill="1" applyBorder="1" applyAlignment="1" applyProtection="1">
      <alignment vertical="center" wrapText="1"/>
      <protection locked="0"/>
    </xf>
    <xf numFmtId="166" fontId="80" fillId="74" borderId="40" xfId="274" applyNumberFormat="1" applyFont="1" applyFill="1" applyBorder="1" applyAlignment="1" applyProtection="1">
      <alignment vertical="center" wrapText="1"/>
      <protection locked="0"/>
    </xf>
    <xf numFmtId="166" fontId="80" fillId="74" borderId="47" xfId="274" applyNumberFormat="1" applyFont="1" applyFill="1" applyBorder="1" applyAlignment="1" applyProtection="1">
      <alignment vertical="center" wrapText="1"/>
      <protection locked="0"/>
    </xf>
    <xf numFmtId="166" fontId="80" fillId="74" borderId="51" xfId="274" applyNumberFormat="1" applyFont="1" applyFill="1" applyBorder="1" applyAlignment="1" applyProtection="1">
      <alignment vertical="center" wrapText="1"/>
      <protection locked="0"/>
    </xf>
    <xf numFmtId="166" fontId="80" fillId="74" borderId="50" xfId="274" applyNumberFormat="1" applyFont="1" applyFill="1" applyBorder="1" applyAlignment="1" applyProtection="1">
      <alignment vertical="center" wrapText="1"/>
      <protection locked="0"/>
    </xf>
    <xf numFmtId="166" fontId="80" fillId="74" borderId="52" xfId="274" applyNumberFormat="1" applyFont="1" applyFill="1" applyBorder="1" applyAlignment="1" applyProtection="1">
      <alignment vertical="center" wrapText="1"/>
      <protection locked="0"/>
    </xf>
    <xf numFmtId="166" fontId="78" fillId="73" borderId="52" xfId="274" applyNumberFormat="1" applyFont="1" applyFill="1" applyBorder="1" applyAlignment="1">
      <alignment vertical="center" wrapText="1"/>
    </xf>
    <xf numFmtId="166" fontId="80" fillId="74" borderId="53" xfId="274" applyNumberFormat="1" applyFont="1" applyFill="1" applyBorder="1" applyAlignment="1" applyProtection="1">
      <alignment vertical="center" wrapText="1"/>
      <protection locked="0"/>
    </xf>
    <xf numFmtId="166" fontId="78" fillId="73" borderId="44" xfId="274" applyNumberFormat="1" applyFont="1" applyFill="1" applyBorder="1" applyAlignment="1">
      <alignment vertical="center" wrapText="1"/>
    </xf>
    <xf numFmtId="166" fontId="78" fillId="56" borderId="38" xfId="274" applyNumberFormat="1" applyFont="1" applyFill="1" applyBorder="1" applyAlignment="1">
      <alignment horizontal="center"/>
    </xf>
    <xf numFmtId="166" fontId="78" fillId="70" borderId="5" xfId="442" applyNumberFormat="1" applyFont="1" applyFill="1" applyBorder="1" applyAlignment="1">
      <alignment horizontal="center"/>
      <protection/>
    </xf>
    <xf numFmtId="166" fontId="78" fillId="70" borderId="18" xfId="442" applyNumberFormat="1" applyFont="1" applyFill="1" applyBorder="1" applyAlignment="1">
      <alignment horizontal="center"/>
      <protection/>
    </xf>
    <xf numFmtId="166" fontId="78" fillId="70" borderId="54" xfId="442" applyNumberFormat="1" applyFont="1" applyFill="1" applyBorder="1" applyAlignment="1">
      <alignment horizontal="center"/>
      <protection/>
    </xf>
    <xf numFmtId="166" fontId="78" fillId="70" borderId="5" xfId="442" applyNumberFormat="1" applyFont="1" applyFill="1" applyBorder="1">
      <alignment/>
      <protection/>
    </xf>
    <xf numFmtId="166" fontId="78" fillId="70" borderId="18" xfId="442" applyNumberFormat="1" applyFont="1" applyFill="1" applyBorder="1">
      <alignment/>
      <protection/>
    </xf>
    <xf numFmtId="166" fontId="78" fillId="70" borderId="54" xfId="442" applyNumberFormat="1" applyFont="1" applyFill="1" applyBorder="1">
      <alignment/>
      <protection/>
    </xf>
    <xf numFmtId="166" fontId="78" fillId="0" borderId="54" xfId="274" applyNumberFormat="1" applyFont="1" applyBorder="1" applyAlignment="1" applyProtection="1">
      <alignment vertical="center"/>
      <protection locked="0"/>
    </xf>
    <xf numFmtId="166" fontId="78" fillId="0" borderId="18" xfId="274" applyNumberFormat="1" applyFont="1" applyBorder="1" applyAlignment="1" applyProtection="1">
      <alignment vertical="center"/>
      <protection locked="0"/>
    </xf>
    <xf numFmtId="166" fontId="78" fillId="0" borderId="5" xfId="274" applyNumberFormat="1" applyFont="1" applyBorder="1" applyAlignment="1">
      <alignment vertical="center"/>
    </xf>
    <xf numFmtId="166" fontId="78" fillId="73" borderId="40" xfId="274" applyNumberFormat="1" applyFont="1" applyFill="1" applyBorder="1" applyAlignment="1">
      <alignment/>
    </xf>
    <xf numFmtId="166" fontId="78" fillId="71" borderId="40" xfId="274" applyNumberFormat="1" applyFont="1" applyFill="1" applyBorder="1" applyAlignment="1">
      <alignment/>
    </xf>
    <xf numFmtId="166" fontId="78" fillId="73" borderId="54" xfId="274" applyNumberFormat="1" applyFont="1" applyFill="1" applyBorder="1" applyAlignment="1">
      <alignment/>
    </xf>
    <xf numFmtId="166" fontId="78" fillId="73" borderId="5" xfId="274" applyNumberFormat="1" applyFont="1" applyFill="1" applyBorder="1" applyAlignment="1">
      <alignment/>
    </xf>
    <xf numFmtId="166" fontId="78" fillId="0" borderId="40" xfId="274" applyNumberFormat="1" applyFont="1" applyBorder="1" applyAlignment="1" applyProtection="1">
      <alignment vertical="center"/>
      <protection locked="0"/>
    </xf>
    <xf numFmtId="166" fontId="78" fillId="56" borderId="40" xfId="274" applyNumberFormat="1" applyFont="1" applyFill="1" applyBorder="1" applyAlignment="1">
      <alignment/>
    </xf>
    <xf numFmtId="166" fontId="78" fillId="0" borderId="5" xfId="274" applyNumberFormat="1" applyFont="1" applyBorder="1" applyAlignment="1" applyProtection="1">
      <alignment vertical="center"/>
      <protection locked="0"/>
    </xf>
    <xf numFmtId="166" fontId="78" fillId="73" borderId="39" xfId="274" applyNumberFormat="1" applyFont="1" applyFill="1" applyBorder="1" applyAlignment="1">
      <alignment vertical="center"/>
    </xf>
    <xf numFmtId="166" fontId="78" fillId="73" borderId="40" xfId="274" applyNumberFormat="1" applyFont="1" applyFill="1" applyBorder="1" applyAlignment="1">
      <alignment vertical="center"/>
    </xf>
    <xf numFmtId="166" fontId="78" fillId="0" borderId="54" xfId="274" applyNumberFormat="1" applyFont="1" applyBorder="1" applyAlignment="1">
      <alignment vertical="center"/>
    </xf>
    <xf numFmtId="166" fontId="78" fillId="71" borderId="40" xfId="274" applyNumberFormat="1" applyFont="1" applyFill="1" applyBorder="1" applyAlignment="1">
      <alignment horizontal="center"/>
    </xf>
    <xf numFmtId="166" fontId="78" fillId="0" borderId="54" xfId="274" applyNumberFormat="1" applyFont="1" applyBorder="1" applyAlignment="1" applyProtection="1">
      <alignment horizontal="center" vertical="center"/>
      <protection locked="0"/>
    </xf>
    <xf numFmtId="166" fontId="78" fillId="0" borderId="18" xfId="274" applyNumberFormat="1" applyFont="1" applyBorder="1" applyAlignment="1" applyProtection="1">
      <alignment horizontal="center" vertical="center"/>
      <protection locked="0"/>
    </xf>
    <xf numFmtId="166" fontId="78" fillId="0" borderId="5" xfId="274" applyNumberFormat="1" applyFont="1" applyBorder="1" applyAlignment="1">
      <alignment horizontal="center" vertical="center"/>
    </xf>
    <xf numFmtId="166" fontId="78" fillId="73" borderId="40" xfId="274" applyNumberFormat="1" applyFont="1" applyFill="1" applyBorder="1" applyAlignment="1">
      <alignment horizontal="center"/>
    </xf>
    <xf numFmtId="166" fontId="78" fillId="73" borderId="54" xfId="274" applyNumberFormat="1" applyFont="1" applyFill="1" applyBorder="1" applyAlignment="1">
      <alignment horizontal="center"/>
    </xf>
    <xf numFmtId="166" fontId="78" fillId="73" borderId="5" xfId="274" applyNumberFormat="1" applyFont="1" applyFill="1" applyBorder="1" applyAlignment="1">
      <alignment horizontal="center"/>
    </xf>
    <xf numFmtId="166" fontId="78" fillId="0" borderId="40" xfId="274" applyNumberFormat="1" applyFont="1" applyBorder="1" applyAlignment="1" applyProtection="1">
      <alignment horizontal="center" vertical="center"/>
      <protection locked="0"/>
    </xf>
    <xf numFmtId="166" fontId="78" fillId="0" borderId="5" xfId="274" applyNumberFormat="1" applyFont="1" applyBorder="1" applyAlignment="1" applyProtection="1">
      <alignment horizontal="center" vertical="center"/>
      <protection locked="0"/>
    </xf>
    <xf numFmtId="166" fontId="78" fillId="73" borderId="39" xfId="274" applyNumberFormat="1" applyFont="1" applyFill="1" applyBorder="1" applyAlignment="1">
      <alignment horizontal="center" vertical="center"/>
    </xf>
    <xf numFmtId="166" fontId="78" fillId="73" borderId="40" xfId="274" applyNumberFormat="1" applyFont="1" applyFill="1" applyBorder="1" applyAlignment="1">
      <alignment horizontal="center" vertical="center"/>
    </xf>
    <xf numFmtId="166" fontId="78" fillId="0" borderId="54" xfId="274" applyNumberFormat="1" applyFont="1" applyBorder="1" applyAlignment="1">
      <alignment horizontal="center" vertical="center"/>
    </xf>
    <xf numFmtId="2" fontId="2" fillId="0" borderId="36" xfId="373" applyNumberFormat="1" applyFont="1" applyBorder="1" applyAlignment="1">
      <alignment vertical="center" wrapText="1"/>
      <protection/>
    </xf>
    <xf numFmtId="166" fontId="78" fillId="71" borderId="38" xfId="274" applyNumberFormat="1" applyFont="1" applyFill="1" applyBorder="1" applyAlignment="1">
      <alignment/>
    </xf>
    <xf numFmtId="166" fontId="78" fillId="71" borderId="34" xfId="274" applyNumberFormat="1" applyFont="1" applyFill="1" applyBorder="1" applyAlignment="1">
      <alignment/>
    </xf>
    <xf numFmtId="166" fontId="78" fillId="0" borderId="41" xfId="274" applyNumberFormat="1" applyFont="1" applyBorder="1" applyAlignment="1" applyProtection="1">
      <alignment vertical="center" wrapText="1"/>
      <protection locked="0"/>
    </xf>
    <xf numFmtId="166" fontId="78" fillId="0" borderId="54" xfId="274" applyNumberFormat="1" applyFont="1" applyBorder="1" applyAlignment="1" applyProtection="1">
      <alignment vertical="center" wrapText="1"/>
      <protection locked="0"/>
    </xf>
    <xf numFmtId="166" fontId="78" fillId="0" borderId="35" xfId="274" applyNumberFormat="1" applyFont="1" applyBorder="1" applyAlignment="1" applyProtection="1">
      <alignment vertical="center" wrapText="1"/>
      <protection locked="0"/>
    </xf>
    <xf numFmtId="166" fontId="78" fillId="0" borderId="42" xfId="274" applyNumberFormat="1" applyFont="1" applyBorder="1" applyAlignment="1" applyProtection="1">
      <alignment vertical="center" wrapText="1"/>
      <protection locked="0"/>
    </xf>
    <xf numFmtId="166" fontId="78" fillId="0" borderId="18" xfId="274" applyNumberFormat="1" applyFont="1" applyBorder="1" applyAlignment="1" applyProtection="1">
      <alignment vertical="center" wrapText="1"/>
      <protection locked="0"/>
    </xf>
    <xf numFmtId="166" fontId="78" fillId="0" borderId="36" xfId="274" applyNumberFormat="1" applyFont="1" applyBorder="1" applyAlignment="1" applyProtection="1">
      <alignment vertical="center" wrapText="1"/>
      <protection locked="0"/>
    </xf>
    <xf numFmtId="166" fontId="78" fillId="0" borderId="43" xfId="274" applyNumberFormat="1" applyFont="1" applyBorder="1" applyAlignment="1">
      <alignment vertical="center" wrapText="1"/>
    </xf>
    <xf numFmtId="166" fontId="78" fillId="0" borderId="5" xfId="274" applyNumberFormat="1" applyFont="1" applyBorder="1" applyAlignment="1">
      <alignment vertical="center" wrapText="1"/>
    </xf>
    <xf numFmtId="166" fontId="78" fillId="0" borderId="37" xfId="274" applyNumberFormat="1" applyFont="1" applyBorder="1" applyAlignment="1">
      <alignment vertical="center" wrapText="1"/>
    </xf>
    <xf numFmtId="166" fontId="78" fillId="73" borderId="38" xfId="274" applyNumberFormat="1" applyFont="1" applyFill="1" applyBorder="1" applyAlignment="1">
      <alignment wrapText="1"/>
    </xf>
    <xf numFmtId="166" fontId="78" fillId="73" borderId="40" xfId="274" applyNumberFormat="1" applyFont="1" applyFill="1" applyBorder="1" applyAlignment="1">
      <alignment wrapText="1"/>
    </xf>
    <xf numFmtId="166" fontId="78" fillId="73" borderId="34" xfId="274" applyNumberFormat="1" applyFont="1" applyFill="1" applyBorder="1" applyAlignment="1">
      <alignment wrapText="1"/>
    </xf>
    <xf numFmtId="166" fontId="78" fillId="73" borderId="41" xfId="274" applyNumberFormat="1" applyFont="1" applyFill="1" applyBorder="1" applyAlignment="1">
      <alignment wrapText="1"/>
    </xf>
    <xf numFmtId="166" fontId="78" fillId="73" borderId="54" xfId="274" applyNumberFormat="1" applyFont="1" applyFill="1" applyBorder="1" applyAlignment="1">
      <alignment wrapText="1"/>
    </xf>
    <xf numFmtId="166" fontId="78" fillId="73" borderId="35" xfId="274" applyNumberFormat="1" applyFont="1" applyFill="1" applyBorder="1" applyAlignment="1">
      <alignment wrapText="1"/>
    </xf>
    <xf numFmtId="166" fontId="78" fillId="73" borderId="43" xfId="274" applyNumberFormat="1" applyFont="1" applyFill="1" applyBorder="1" applyAlignment="1">
      <alignment wrapText="1"/>
    </xf>
    <xf numFmtId="166" fontId="78" fillId="73" borderId="5" xfId="274" applyNumberFormat="1" applyFont="1" applyFill="1" applyBorder="1" applyAlignment="1">
      <alignment wrapText="1"/>
    </xf>
    <xf numFmtId="166" fontId="78" fillId="73" borderId="37" xfId="274" applyNumberFormat="1" applyFont="1" applyFill="1" applyBorder="1" applyAlignment="1">
      <alignment wrapText="1"/>
    </xf>
    <xf numFmtId="166" fontId="78" fillId="0" borderId="38" xfId="274" applyNumberFormat="1" applyFont="1" applyBorder="1" applyAlignment="1" applyProtection="1">
      <alignment vertical="center" wrapText="1"/>
      <protection locked="0"/>
    </xf>
    <xf numFmtId="166" fontId="78" fillId="0" borderId="40" xfId="274" applyNumberFormat="1" applyFont="1" applyBorder="1" applyAlignment="1" applyProtection="1">
      <alignment vertical="center" wrapText="1"/>
      <protection locked="0"/>
    </xf>
    <xf numFmtId="166" fontId="78" fillId="0" borderId="34" xfId="274" applyNumberFormat="1" applyFont="1" applyBorder="1" applyAlignment="1" applyProtection="1">
      <alignment vertical="center" wrapText="1"/>
      <protection locked="0"/>
    </xf>
    <xf numFmtId="166" fontId="78" fillId="56" borderId="38" xfId="274" applyNumberFormat="1" applyFont="1" applyFill="1" applyBorder="1" applyAlignment="1">
      <alignment wrapText="1"/>
    </xf>
    <xf numFmtId="166" fontId="78" fillId="56" borderId="40" xfId="274" applyNumberFormat="1" applyFont="1" applyFill="1" applyBorder="1" applyAlignment="1">
      <alignment wrapText="1"/>
    </xf>
    <xf numFmtId="166" fontId="78" fillId="56" borderId="34" xfId="274" applyNumberFormat="1" applyFont="1" applyFill="1" applyBorder="1" applyAlignment="1">
      <alignment wrapText="1"/>
    </xf>
    <xf numFmtId="166" fontId="78" fillId="73" borderId="38" xfId="274" applyNumberFormat="1" applyFont="1" applyFill="1" applyBorder="1" applyAlignment="1">
      <alignment vertical="center" wrapText="1"/>
    </xf>
    <xf numFmtId="166" fontId="78" fillId="73" borderId="40" xfId="274" applyNumberFormat="1" applyFont="1" applyFill="1" applyBorder="1" applyAlignment="1">
      <alignment vertical="center" wrapText="1"/>
    </xf>
    <xf numFmtId="166" fontId="78" fillId="73" borderId="34" xfId="274" applyNumberFormat="1" applyFont="1" applyFill="1" applyBorder="1" applyAlignment="1">
      <alignment vertical="center" wrapText="1"/>
    </xf>
    <xf numFmtId="166" fontId="78" fillId="0" borderId="5" xfId="274" applyNumberFormat="1" applyFont="1" applyBorder="1" applyAlignment="1" applyProtection="1">
      <alignment vertical="center" wrapText="1"/>
      <protection locked="0"/>
    </xf>
    <xf numFmtId="166" fontId="78" fillId="0" borderId="37" xfId="274" applyNumberFormat="1" applyFont="1" applyBorder="1" applyAlignment="1" applyProtection="1">
      <alignment vertical="center" wrapText="1"/>
      <protection locked="0"/>
    </xf>
    <xf numFmtId="166" fontId="78" fillId="0" borderId="41" xfId="274" applyNumberFormat="1" applyFont="1" applyBorder="1" applyAlignment="1">
      <alignment vertical="center" wrapText="1"/>
    </xf>
    <xf numFmtId="166" fontId="78" fillId="0" borderId="54" xfId="274" applyNumberFormat="1" applyFont="1" applyBorder="1" applyAlignment="1">
      <alignment vertical="center" wrapText="1"/>
    </xf>
    <xf numFmtId="166" fontId="78" fillId="0" borderId="35" xfId="274" applyNumberFormat="1" applyFont="1" applyBorder="1" applyAlignment="1">
      <alignment vertical="center" wrapText="1"/>
    </xf>
    <xf numFmtId="166" fontId="78" fillId="0" borderId="43" xfId="274" applyNumberFormat="1" applyFont="1" applyBorder="1" applyAlignment="1" applyProtection="1">
      <alignment vertical="center" wrapText="1"/>
      <protection locked="0"/>
    </xf>
    <xf numFmtId="166" fontId="78" fillId="0" borderId="48" xfId="274" applyNumberFormat="1" applyFont="1" applyBorder="1" applyAlignment="1" applyProtection="1">
      <alignment vertical="center" wrapText="1"/>
      <protection locked="0"/>
    </xf>
    <xf numFmtId="166" fontId="78" fillId="0" borderId="49" xfId="274" applyNumberFormat="1" applyFont="1" applyBorder="1" applyAlignment="1" applyProtection="1">
      <alignment vertical="center" wrapText="1"/>
      <protection locked="0"/>
    </xf>
    <xf numFmtId="166" fontId="80" fillId="74" borderId="49" xfId="274" applyNumberFormat="1" applyFont="1" applyFill="1" applyBorder="1" applyAlignment="1" applyProtection="1">
      <alignment vertical="center" wrapText="1"/>
      <protection locked="0"/>
    </xf>
    <xf numFmtId="166" fontId="78" fillId="70" borderId="42" xfId="442" applyNumberFormat="1" applyFont="1" applyFill="1" applyBorder="1">
      <alignment/>
      <protection/>
    </xf>
    <xf numFmtId="166" fontId="78" fillId="70" borderId="36" xfId="442" applyNumberFormat="1" applyFont="1" applyFill="1" applyBorder="1">
      <alignment/>
      <protection/>
    </xf>
    <xf numFmtId="166" fontId="78" fillId="70" borderId="41" xfId="442" applyNumberFormat="1" applyFont="1" applyFill="1" applyBorder="1">
      <alignment/>
      <protection/>
    </xf>
    <xf numFmtId="166" fontId="78" fillId="70" borderId="35" xfId="442" applyNumberFormat="1" applyFont="1" applyFill="1" applyBorder="1">
      <alignment/>
      <protection/>
    </xf>
    <xf numFmtId="166" fontId="78" fillId="70" borderId="43" xfId="442" applyNumberFormat="1" applyFont="1" applyFill="1" applyBorder="1">
      <alignment/>
      <protection/>
    </xf>
    <xf numFmtId="166" fontId="78" fillId="70" borderId="37" xfId="442" applyNumberFormat="1" applyFont="1" applyFill="1" applyBorder="1">
      <alignment/>
      <protection/>
    </xf>
    <xf numFmtId="0" fontId="2" fillId="0" borderId="0" xfId="373" applyFont="1">
      <alignment/>
      <protection/>
    </xf>
    <xf numFmtId="0" fontId="80" fillId="0" borderId="0" xfId="373" applyFont="1" applyAlignment="1">
      <alignment vertical="center"/>
      <protection/>
    </xf>
    <xf numFmtId="0" fontId="82" fillId="0" borderId="0" xfId="373" applyFont="1" applyAlignment="1">
      <alignment horizontal="left"/>
      <protection/>
    </xf>
    <xf numFmtId="0" fontId="2" fillId="0" borderId="55" xfId="373" applyFont="1" applyBorder="1" applyAlignment="1">
      <alignment horizontal="center" vertical="center" wrapText="1"/>
      <protection/>
    </xf>
    <xf numFmtId="0" fontId="2" fillId="0" borderId="56" xfId="373" applyFont="1" applyBorder="1" applyAlignment="1">
      <alignment horizontal="center" vertical="top" wrapText="1"/>
      <protection/>
    </xf>
    <xf numFmtId="0" fontId="2" fillId="0" borderId="57" xfId="373" applyFont="1" applyBorder="1" applyAlignment="1">
      <alignment vertical="top"/>
      <protection/>
    </xf>
    <xf numFmtId="0" fontId="2" fillId="0" borderId="57" xfId="373" applyFont="1" applyBorder="1" applyAlignment="1">
      <alignment horizontal="center" vertical="top" wrapText="1"/>
      <protection/>
    </xf>
    <xf numFmtId="0" fontId="2" fillId="0" borderId="58" xfId="373" applyFont="1" applyBorder="1" applyAlignment="1">
      <alignment horizontal="center" vertical="top" wrapText="1"/>
      <protection/>
    </xf>
    <xf numFmtId="0" fontId="2" fillId="0" borderId="0" xfId="373" applyFont="1" applyAlignment="1">
      <alignment vertical="top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horizontal="center" vertical="top" wrapText="1"/>
      <protection/>
    </xf>
    <xf numFmtId="0" fontId="2" fillId="0" borderId="0" xfId="373" applyFont="1" applyAlignment="1">
      <alignment vertical="center"/>
      <protection/>
    </xf>
    <xf numFmtId="0" fontId="3" fillId="0" borderId="59" xfId="440" applyFont="1" applyBorder="1" applyAlignment="1">
      <alignment horizontal="center" vertical="center"/>
      <protection/>
    </xf>
    <xf numFmtId="0" fontId="3" fillId="0" borderId="60" xfId="373" applyFont="1" applyBorder="1" applyAlignment="1">
      <alignment horizontal="center" vertical="center"/>
      <protection/>
    </xf>
    <xf numFmtId="0" fontId="3" fillId="0" borderId="61" xfId="440" applyFont="1" applyBorder="1" applyAlignment="1">
      <alignment horizontal="left" vertical="center"/>
      <protection/>
    </xf>
    <xf numFmtId="0" fontId="3" fillId="0" borderId="0" xfId="373" applyFont="1" applyAlignment="1">
      <alignment vertical="center"/>
      <protection/>
    </xf>
    <xf numFmtId="0" fontId="3" fillId="0" borderId="62" xfId="440" applyFont="1" applyBorder="1" applyAlignment="1">
      <alignment horizontal="center" vertical="center"/>
      <protection/>
    </xf>
    <xf numFmtId="0" fontId="3" fillId="0" borderId="63" xfId="373" applyFont="1" applyBorder="1" applyAlignment="1">
      <alignment horizontal="center" vertical="center"/>
      <protection/>
    </xf>
    <xf numFmtId="0" fontId="3" fillId="0" borderId="64" xfId="440" applyFont="1" applyBorder="1" applyAlignment="1">
      <alignment horizontal="left" vertical="center"/>
      <protection/>
    </xf>
    <xf numFmtId="166" fontId="3" fillId="56" borderId="65" xfId="188" applyNumberFormat="1" applyFont="1" applyFill="1" applyBorder="1" applyAlignment="1">
      <alignment horizontal="right" vertical="center"/>
    </xf>
    <xf numFmtId="0" fontId="3" fillId="0" borderId="64" xfId="440" applyFont="1" applyBorder="1" applyAlignment="1">
      <alignment horizontal="left" vertical="center" wrapText="1"/>
      <protection/>
    </xf>
    <xf numFmtId="0" fontId="3" fillId="0" borderId="64" xfId="440" applyFont="1" applyBorder="1" applyAlignment="1">
      <alignment vertical="center" wrapText="1"/>
      <protection/>
    </xf>
    <xf numFmtId="0" fontId="3" fillId="0" borderId="64" xfId="373" applyFont="1" applyBorder="1" applyAlignment="1">
      <alignment horizontal="left" vertical="center"/>
      <protection/>
    </xf>
    <xf numFmtId="0" fontId="3" fillId="0" borderId="66" xfId="440" applyFont="1" applyBorder="1" applyAlignment="1">
      <alignment horizontal="center" vertical="center"/>
      <protection/>
    </xf>
    <xf numFmtId="0" fontId="81" fillId="56" borderId="67" xfId="373" applyFont="1" applyFill="1" applyBorder="1" applyAlignment="1">
      <alignment horizontal="center" vertical="center"/>
      <protection/>
    </xf>
    <xf numFmtId="0" fontId="12" fillId="56" borderId="67" xfId="373" applyFont="1" applyFill="1" applyBorder="1">
      <alignment/>
      <protection/>
    </xf>
    <xf numFmtId="0" fontId="81" fillId="0" borderId="0" xfId="373" applyFont="1" applyAlignment="1">
      <alignment vertical="center"/>
      <protection/>
    </xf>
    <xf numFmtId="49" fontId="3" fillId="0" borderId="0" xfId="373" applyNumberFormat="1" applyFont="1" applyAlignment="1">
      <alignment horizontal="center" vertical="center"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41" fontId="3" fillId="0" borderId="0" xfId="373" applyNumberFormat="1" applyFont="1" applyAlignment="1">
      <alignment vertical="center"/>
      <protection/>
    </xf>
    <xf numFmtId="0" fontId="3" fillId="0" borderId="61" xfId="373" applyFont="1" applyBorder="1" applyAlignment="1">
      <alignment vertical="center"/>
      <protection/>
    </xf>
    <xf numFmtId="0" fontId="3" fillId="0" borderId="64" xfId="373" applyFont="1" applyBorder="1" applyAlignment="1">
      <alignment vertical="center"/>
      <protection/>
    </xf>
    <xf numFmtId="49" fontId="2" fillId="0" borderId="0" xfId="373" applyNumberFormat="1" applyFont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/>
      <protection/>
    </xf>
    <xf numFmtId="0" fontId="81" fillId="56" borderId="68" xfId="373" applyFont="1" applyFill="1" applyBorder="1" applyAlignment="1">
      <alignment horizontal="center" vertical="center"/>
      <protection/>
    </xf>
    <xf numFmtId="0" fontId="81" fillId="56" borderId="68" xfId="373" applyFont="1" applyFill="1" applyBorder="1" applyAlignment="1">
      <alignment vertical="center" wrapText="1"/>
      <protection/>
    </xf>
    <xf numFmtId="0" fontId="83" fillId="0" borderId="0" xfId="373" applyFont="1">
      <alignment/>
      <protection/>
    </xf>
    <xf numFmtId="0" fontId="2" fillId="0" borderId="0" xfId="373" applyFont="1" applyAlignment="1">
      <alignment horizontal="left" vertical="center"/>
      <protection/>
    </xf>
    <xf numFmtId="0" fontId="82" fillId="0" borderId="0" xfId="373" applyFont="1" applyAlignment="1">
      <alignment vertical="center"/>
      <protection/>
    </xf>
    <xf numFmtId="0" fontId="2" fillId="0" borderId="56" xfId="373" applyFont="1" applyBorder="1" applyAlignment="1">
      <alignment horizontal="center" vertical="top"/>
      <protection/>
    </xf>
    <xf numFmtId="0" fontId="2" fillId="0" borderId="57" xfId="373" applyFont="1" applyBorder="1" applyAlignment="1">
      <alignment horizontal="center" vertical="top"/>
      <protection/>
    </xf>
    <xf numFmtId="0" fontId="2" fillId="0" borderId="0" xfId="373" applyFont="1" applyAlignment="1">
      <alignment horizontal="center" vertical="top"/>
      <protection/>
    </xf>
    <xf numFmtId="0" fontId="3" fillId="0" borderId="0" xfId="373" applyFont="1" applyAlignment="1">
      <alignment horizontal="center" vertical="center" wrapText="1"/>
      <protection/>
    </xf>
    <xf numFmtId="0" fontId="3" fillId="0" borderId="59" xfId="373" applyFont="1" applyBorder="1" applyAlignment="1">
      <alignment horizontal="center" vertical="center"/>
      <protection/>
    </xf>
    <xf numFmtId="0" fontId="2" fillId="0" borderId="60" xfId="373" applyFont="1" applyBorder="1" applyAlignment="1">
      <alignment horizontal="center" vertical="center"/>
      <protection/>
    </xf>
    <xf numFmtId="0" fontId="2" fillId="0" borderId="61" xfId="440" applyFont="1" applyBorder="1" applyAlignment="1">
      <alignment horizontal="left" vertical="center"/>
      <protection/>
    </xf>
    <xf numFmtId="166" fontId="2" fillId="56" borderId="69" xfId="188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2" fillId="0" borderId="63" xfId="373" applyFont="1" applyBorder="1" applyAlignment="1">
      <alignment horizontal="center" vertical="center"/>
      <protection/>
    </xf>
    <xf numFmtId="0" fontId="2" fillId="0" borderId="64" xfId="629" applyFont="1" applyBorder="1" applyAlignment="1">
      <alignment horizontal="left" vertical="center"/>
      <protection/>
    </xf>
    <xf numFmtId="166" fontId="2" fillId="56" borderId="65" xfId="188" applyNumberFormat="1" applyFont="1" applyFill="1" applyBorder="1" applyAlignment="1">
      <alignment horizontal="right" vertical="center"/>
    </xf>
    <xf numFmtId="0" fontId="2" fillId="0" borderId="64" xfId="440" applyFont="1" applyBorder="1" applyAlignment="1">
      <alignment horizontal="left" vertical="center"/>
      <protection/>
    </xf>
    <xf numFmtId="0" fontId="2" fillId="0" borderId="64" xfId="440" applyFont="1" applyBorder="1" applyAlignment="1">
      <alignment horizontal="left" vertical="center" wrapText="1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56" borderId="67" xfId="440" applyFont="1" applyFill="1" applyBorder="1" applyAlignment="1">
      <alignment horizontal="center" vertical="center"/>
      <protection/>
    </xf>
    <xf numFmtId="0" fontId="3" fillId="56" borderId="67" xfId="440" applyFont="1" applyFill="1" applyBorder="1" applyAlignment="1">
      <alignment vertical="center"/>
      <protection/>
    </xf>
    <xf numFmtId="166" fontId="3" fillId="56" borderId="70" xfId="188" applyNumberFormat="1" applyFont="1" applyFill="1" applyBorder="1" applyAlignment="1">
      <alignment horizontal="right" vertical="center"/>
    </xf>
    <xf numFmtId="0" fontId="3" fillId="0" borderId="0" xfId="440" applyFont="1" applyAlignment="1">
      <alignment horizontal="left" vertical="center"/>
      <protection/>
    </xf>
    <xf numFmtId="0" fontId="2" fillId="0" borderId="0" xfId="440" applyFont="1" applyAlignment="1">
      <alignment horizontal="left" vertical="center"/>
      <protection/>
    </xf>
    <xf numFmtId="0" fontId="3" fillId="0" borderId="0" xfId="440" applyFont="1" applyAlignment="1">
      <alignment horizontal="left" vertical="center" wrapText="1"/>
      <protection/>
    </xf>
    <xf numFmtId="166" fontId="3" fillId="0" borderId="0" xfId="188" applyNumberFormat="1" applyFont="1" applyAlignment="1">
      <alignment horizontal="right" vertical="center"/>
    </xf>
    <xf numFmtId="49" fontId="3" fillId="0" borderId="55" xfId="373" applyNumberFormat="1" applyFont="1" applyBorder="1" applyAlignment="1">
      <alignment horizontal="center" vertical="center"/>
      <protection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57" xfId="440" applyFont="1" applyFill="1" applyBorder="1" applyAlignment="1">
      <alignment vertical="center"/>
      <protection/>
    </xf>
    <xf numFmtId="0" fontId="2" fillId="0" borderId="61" xfId="629" applyFont="1" applyBorder="1" applyAlignment="1">
      <alignment horizontal="left" vertical="center"/>
      <protection/>
    </xf>
    <xf numFmtId="0" fontId="3" fillId="56" borderId="67" xfId="373" applyFont="1" applyFill="1" applyBorder="1" applyAlignment="1">
      <alignment horizontal="center" vertical="center"/>
      <protection/>
    </xf>
    <xf numFmtId="0" fontId="3" fillId="56" borderId="71" xfId="440" applyFont="1" applyFill="1" applyBorder="1" applyAlignment="1">
      <alignment horizontal="left" vertical="center"/>
      <protection/>
    </xf>
    <xf numFmtId="49" fontId="3" fillId="0" borderId="72" xfId="373" applyNumberFormat="1" applyFont="1" applyBorder="1" applyAlignment="1">
      <alignment horizontal="center" vertical="center"/>
      <protection/>
    </xf>
    <xf numFmtId="0" fontId="2" fillId="0" borderId="67" xfId="373" applyFont="1" applyBorder="1" applyAlignment="1">
      <alignment horizontal="center" vertical="center"/>
      <protection/>
    </xf>
    <xf numFmtId="0" fontId="2" fillId="0" borderId="71" xfId="440" applyFont="1" applyBorder="1" applyAlignment="1">
      <alignment horizontal="left" vertical="center"/>
      <protection/>
    </xf>
    <xf numFmtId="166" fontId="2" fillId="56" borderId="70" xfId="188" applyNumberFormat="1" applyFont="1" applyFill="1" applyBorder="1" applyAlignment="1">
      <alignment horizontal="right" vertical="center"/>
    </xf>
    <xf numFmtId="166" fontId="2" fillId="0" borderId="0" xfId="188" applyNumberFormat="1" applyFont="1" applyAlignment="1">
      <alignment horizontal="right" vertical="center"/>
    </xf>
    <xf numFmtId="0" fontId="83" fillId="0" borderId="10" xfId="373" applyFont="1" applyBorder="1" applyAlignment="1">
      <alignment vertical="center"/>
      <protection/>
    </xf>
    <xf numFmtId="0" fontId="3" fillId="0" borderId="0" xfId="373" applyFont="1" applyAlignment="1">
      <alignment horizontal="left"/>
      <protection/>
    </xf>
    <xf numFmtId="0" fontId="84" fillId="0" borderId="0" xfId="373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3" applyFont="1">
      <alignment/>
      <protection/>
    </xf>
    <xf numFmtId="0" fontId="84" fillId="0" borderId="0" xfId="373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2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2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2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4" fontId="103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66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41" fontId="3" fillId="56" borderId="65" xfId="165" applyNumberFormat="1" applyFont="1" applyFill="1" applyBorder="1" applyAlignment="1">
      <alignment horizontal="right" vertical="center"/>
    </xf>
    <xf numFmtId="166" fontId="3" fillId="56" borderId="70" xfId="175" applyNumberFormat="1" applyFont="1" applyFill="1" applyBorder="1" applyAlignment="1">
      <alignment horizontal="right" vertical="center"/>
    </xf>
    <xf numFmtId="41" fontId="3" fillId="56" borderId="69" xfId="175" applyNumberFormat="1" applyFont="1" applyFill="1" applyBorder="1" applyAlignment="1">
      <alignment horizontal="right" vertical="center"/>
    </xf>
    <xf numFmtId="3" fontId="3" fillId="56" borderId="71" xfId="16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66" fontId="3" fillId="56" borderId="69" xfId="165" applyNumberFormat="1" applyFont="1" applyFill="1" applyBorder="1" applyAlignment="1">
      <alignment horizontal="right" vertical="center"/>
    </xf>
    <xf numFmtId="166" fontId="3" fillId="56" borderId="65" xfId="165" applyNumberFormat="1" applyFont="1" applyFill="1" applyBorder="1" applyAlignment="1">
      <alignment horizontal="right" vertical="center"/>
    </xf>
    <xf numFmtId="166" fontId="3" fillId="56" borderId="69" xfId="188" applyNumberFormat="1" applyFont="1" applyFill="1" applyBorder="1" applyAlignment="1">
      <alignment horizontal="right" vertical="center"/>
    </xf>
    <xf numFmtId="166" fontId="81" fillId="56" borderId="70" xfId="175" applyNumberFormat="1" applyFont="1" applyFill="1" applyBorder="1" applyAlignment="1">
      <alignment horizontal="right" vertical="center"/>
    </xf>
    <xf numFmtId="166" fontId="81" fillId="56" borderId="65" xfId="175" applyNumberFormat="1" applyFont="1" applyFill="1" applyBorder="1" applyAlignment="1">
      <alignment horizontal="right" vertical="center"/>
    </xf>
    <xf numFmtId="166" fontId="81" fillId="56" borderId="73" xfId="175" applyNumberFormat="1" applyFont="1" applyFill="1" applyBorder="1" applyAlignment="1">
      <alignment horizontal="right" vertical="center"/>
    </xf>
    <xf numFmtId="166" fontId="2" fillId="0" borderId="0" xfId="373" applyNumberFormat="1" applyFont="1">
      <alignment/>
      <protection/>
    </xf>
    <xf numFmtId="0" fontId="2" fillId="0" borderId="0" xfId="373" applyFont="1" applyAlignment="1" applyProtection="1">
      <alignment horizontal="left"/>
      <protection locked="0"/>
    </xf>
    <xf numFmtId="0" fontId="2" fillId="0" borderId="0" xfId="373" applyFont="1" applyAlignment="1" applyProtection="1">
      <alignment horizontal="center" vertical="center"/>
      <protection locked="0"/>
    </xf>
    <xf numFmtId="0" fontId="82" fillId="0" borderId="0" xfId="373" applyFont="1" applyAlignment="1">
      <alignment horizontal="center"/>
      <protection/>
    </xf>
    <xf numFmtId="0" fontId="0" fillId="0" borderId="0" xfId="373">
      <alignment/>
      <protection/>
    </xf>
    <xf numFmtId="0" fontId="84" fillId="0" borderId="10" xfId="37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2" fillId="0" borderId="0" xfId="373" applyFont="1" applyAlignment="1">
      <alignment horizontal="center" vertical="center"/>
      <protection/>
    </xf>
    <xf numFmtId="0" fontId="84" fillId="0" borderId="0" xfId="440" applyFont="1" applyAlignment="1">
      <alignment horizontal="center" vertical="center"/>
      <protection/>
    </xf>
    <xf numFmtId="0" fontId="84" fillId="0" borderId="0" xfId="373" applyFont="1" applyAlignment="1">
      <alignment horizontal="center" vertical="center"/>
      <protection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72" borderId="18" xfId="0" applyFont="1" applyFill="1" applyBorder="1" applyAlignment="1">
      <alignment horizontal="center" vertical="center" wrapText="1"/>
    </xf>
    <xf numFmtId="0" fontId="3" fillId="56" borderId="74" xfId="0" applyFont="1" applyFill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75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6" xfId="0" applyFont="1" applyFill="1" applyBorder="1" applyAlignment="1">
      <alignment horizontal="center" vertical="center" textRotation="90" wrapText="1"/>
    </xf>
    <xf numFmtId="0" fontId="3" fillId="56" borderId="77" xfId="442" applyFont="1" applyFill="1" applyBorder="1" applyAlignment="1">
      <alignment horizontal="center" vertical="center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79" xfId="0" applyFont="1" applyFill="1" applyBorder="1" applyAlignment="1">
      <alignment horizontal="center" vertical="center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6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3" fillId="72" borderId="79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84" fillId="0" borderId="0" xfId="373" applyFont="1" applyAlignment="1">
      <alignment horizontal="right"/>
      <protection/>
    </xf>
    <xf numFmtId="0" fontId="3" fillId="75" borderId="80" xfId="442" applyFont="1" applyFill="1" applyBorder="1" applyAlignment="1">
      <alignment horizontal="center" vertical="center" textRotation="90"/>
      <protection/>
    </xf>
    <xf numFmtId="0" fontId="3" fillId="75" borderId="44" xfId="442" applyFont="1" applyFill="1" applyBorder="1" applyAlignment="1">
      <alignment horizontal="center" vertical="center" textRotation="90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36" xfId="0" applyFont="1" applyFill="1" applyBorder="1" applyAlignment="1">
      <alignment horizontal="center" vertical="center" wrapText="1"/>
    </xf>
    <xf numFmtId="0" fontId="3" fillId="75" borderId="76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82" xfId="0" applyFont="1" applyFill="1" applyBorder="1" applyAlignment="1">
      <alignment horizontal="center" vertical="center" wrapText="1"/>
    </xf>
    <xf numFmtId="0" fontId="78" fillId="72" borderId="5" xfId="0" applyFont="1" applyFill="1" applyBorder="1" applyAlignment="1">
      <alignment horizontal="center" vertical="center" textRotation="90" wrapText="1"/>
    </xf>
    <xf numFmtId="0" fontId="78" fillId="72" borderId="83" xfId="0" applyFont="1" applyFill="1" applyBorder="1" applyAlignment="1">
      <alignment horizontal="center" vertical="center" textRotation="90" wrapText="1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forma%20danarti%20N%201(KAMARA,%2031.03.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I"/>
      <sheetName val="IS-FA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23">
        <row r="22">
          <cell r="E22">
            <v>147070</v>
          </cell>
        </row>
        <row r="41">
          <cell r="E41">
            <v>50337.2</v>
          </cell>
        </row>
      </sheetData>
      <sheetData sheetId="24">
        <row r="12">
          <cell r="E12">
            <v>6413.68</v>
          </cell>
        </row>
        <row r="111">
          <cell r="E111">
            <v>0</v>
          </cell>
        </row>
        <row r="124">
          <cell r="E124">
            <v>-63225.5721805892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241</v>
      </c>
      <c r="D2" s="203"/>
      <c r="E2" s="207" t="s">
        <v>237</v>
      </c>
    </row>
    <row r="3" spans="2:6" s="206" customFormat="1" ht="15">
      <c r="B3" s="253" t="s">
        <v>244</v>
      </c>
      <c r="C3" s="254"/>
      <c r="D3" s="254"/>
      <c r="E3" s="254"/>
      <c r="F3" s="254"/>
    </row>
    <row r="4" spans="2:3" ht="15">
      <c r="B4" s="128"/>
      <c r="C4" s="128"/>
    </row>
    <row r="5" spans="2:5" ht="18" customHeight="1">
      <c r="B5" s="129"/>
      <c r="C5" s="250" t="s">
        <v>84</v>
      </c>
      <c r="D5" s="251"/>
      <c r="E5" s="251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2" t="s">
        <v>89</v>
      </c>
      <c r="D9" s="252"/>
      <c r="E9" s="252"/>
    </row>
    <row r="10" spans="2:5" s="142" customFormat="1" ht="15" customHeight="1">
      <c r="B10" s="139" t="s">
        <v>90</v>
      </c>
      <c r="C10" s="140">
        <v>1</v>
      </c>
      <c r="D10" s="141" t="s">
        <v>242</v>
      </c>
      <c r="E10" s="243">
        <v>266962.16000000003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4919274.1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220842.06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0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0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10316.034556470297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14658.760000000006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43924.81999999999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2208.72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40832.14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4">
        <f>SUM(E10:E27)</f>
        <v>5519018.794556469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2" t="s">
        <v>127</v>
      </c>
      <c r="D30" s="252"/>
      <c r="E30" s="252"/>
    </row>
    <row r="31" spans="2:5" s="142" customFormat="1" ht="15" customHeight="1">
      <c r="B31" s="139" t="s">
        <v>128</v>
      </c>
      <c r="C31" s="228">
        <v>20</v>
      </c>
      <c r="D31" s="229" t="s">
        <v>129</v>
      </c>
      <c r="E31" s="241">
        <v>459895.9380465429</v>
      </c>
    </row>
    <row r="32" spans="2:5" s="142" customFormat="1" ht="15" customHeight="1">
      <c r="B32" s="143" t="s">
        <v>130</v>
      </c>
      <c r="C32" s="230">
        <v>21</v>
      </c>
      <c r="D32" s="231" t="s">
        <v>131</v>
      </c>
      <c r="E32" s="242">
        <v>4575.05</v>
      </c>
    </row>
    <row r="33" spans="2:5" s="142" customFormat="1" ht="15" customHeight="1">
      <c r="B33" s="143" t="s">
        <v>132</v>
      </c>
      <c r="C33" s="230">
        <v>22</v>
      </c>
      <c r="D33" s="147" t="s">
        <v>133</v>
      </c>
      <c r="E33" s="242"/>
    </row>
    <row r="34" spans="2:5" s="142" customFormat="1" ht="15" customHeight="1">
      <c r="B34" s="143" t="s">
        <v>134</v>
      </c>
      <c r="C34" s="230">
        <v>23</v>
      </c>
      <c r="D34" s="231" t="s">
        <v>135</v>
      </c>
      <c r="E34" s="242">
        <v>0</v>
      </c>
    </row>
    <row r="35" spans="2:5" s="142" customFormat="1" ht="15" customHeight="1">
      <c r="B35" s="143" t="s">
        <v>136</v>
      </c>
      <c r="C35" s="230">
        <v>24</v>
      </c>
      <c r="D35" s="231" t="s">
        <v>137</v>
      </c>
      <c r="E35" s="242">
        <v>0</v>
      </c>
    </row>
    <row r="36" spans="2:5" s="142" customFormat="1" ht="15" customHeight="1">
      <c r="B36" s="143" t="s">
        <v>138</v>
      </c>
      <c r="C36" s="230">
        <v>25</v>
      </c>
      <c r="D36" s="231" t="s">
        <v>139</v>
      </c>
      <c r="E36" s="242">
        <v>0</v>
      </c>
    </row>
    <row r="37" spans="2:5" s="142" customFormat="1" ht="15" customHeight="1">
      <c r="B37" s="143" t="s">
        <v>140</v>
      </c>
      <c r="C37" s="230">
        <v>26</v>
      </c>
      <c r="D37" s="231" t="s">
        <v>141</v>
      </c>
      <c r="E37" s="242">
        <v>0</v>
      </c>
    </row>
    <row r="38" spans="2:5" s="142" customFormat="1" ht="15" customHeight="1">
      <c r="B38" s="143" t="s">
        <v>142</v>
      </c>
      <c r="C38" s="230">
        <v>27</v>
      </c>
      <c r="D38" s="231" t="s">
        <v>143</v>
      </c>
      <c r="E38" s="242">
        <v>0</v>
      </c>
    </row>
    <row r="39" spans="2:5" s="142" customFormat="1" ht="15" customHeight="1">
      <c r="B39" s="143" t="s">
        <v>144</v>
      </c>
      <c r="C39" s="230">
        <v>28</v>
      </c>
      <c r="D39" s="231" t="s">
        <v>145</v>
      </c>
      <c r="E39" s="242"/>
    </row>
    <row r="40" spans="2:5" s="142" customFormat="1" ht="15" customHeight="1">
      <c r="B40" s="143" t="s">
        <v>146</v>
      </c>
      <c r="C40" s="230">
        <v>29</v>
      </c>
      <c r="D40" s="231" t="s">
        <v>147</v>
      </c>
      <c r="E40" s="242">
        <v>221521.97777840152</v>
      </c>
    </row>
    <row r="41" spans="2:5" s="153" customFormat="1" ht="15" customHeight="1" thickBot="1">
      <c r="B41" s="150" t="s">
        <v>148</v>
      </c>
      <c r="C41" s="232">
        <v>30</v>
      </c>
      <c r="D41" s="233" t="s">
        <v>149</v>
      </c>
      <c r="E41" s="244">
        <f>SUM(E31:E40)</f>
        <v>685992.9658249444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2" t="s">
        <v>150</v>
      </c>
      <c r="D43" s="252"/>
      <c r="E43" s="252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176">
        <v>4350000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/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136995.77207512758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339591.8174109419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>
        <v>6438.240000000005</v>
      </c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5">
        <f>SUM(E44+E45-E46+E47+E48+E49)</f>
        <v>4833025.82948607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6">
        <f>E41+E50</f>
        <v>5519018.795311015</v>
      </c>
    </row>
    <row r="52" ht="15">
      <c r="E52" s="247"/>
    </row>
    <row r="54" spans="3:5" ht="15">
      <c r="C54" s="248"/>
      <c r="D54" s="248"/>
      <c r="E54" s="248"/>
    </row>
    <row r="55" spans="3:5" ht="15">
      <c r="C55" s="249"/>
      <c r="D55" s="249"/>
      <c r="E55" s="249"/>
    </row>
    <row r="56" spans="3:5" ht="15">
      <c r="C56" s="248"/>
      <c r="D56" s="248"/>
      <c r="E56" s="248"/>
    </row>
    <row r="57" spans="3:5" ht="15">
      <c r="C57" s="249"/>
      <c r="D57" s="249"/>
      <c r="E57" s="249"/>
    </row>
    <row r="58" spans="3:5" ht="15" customHeight="1">
      <c r="C58" s="248"/>
      <c r="D58" s="248"/>
      <c r="E58" s="248"/>
    </row>
    <row r="59" spans="3:5" ht="15">
      <c r="C59" s="249"/>
      <c r="D59" s="249"/>
      <c r="E59" s="249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C5:E5"/>
    <mergeCell ref="C9:E9"/>
    <mergeCell ref="B3:F3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F3" sqref="F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16384" width="9.140625" style="138" customWidth="1"/>
  </cols>
  <sheetData>
    <row r="1" spans="2:5" ht="15" customHeight="1">
      <c r="B1" s="142" t="s">
        <v>241</v>
      </c>
      <c r="C1" s="142"/>
      <c r="D1" s="167"/>
      <c r="E1" s="204" t="s">
        <v>238</v>
      </c>
    </row>
    <row r="2" spans="2:6" ht="16.5" customHeight="1">
      <c r="B2" s="253" t="s">
        <v>245</v>
      </c>
      <c r="C2" s="253"/>
      <c r="D2" s="253"/>
      <c r="E2" s="253"/>
      <c r="F2" s="253"/>
    </row>
    <row r="3" ht="15" customHeight="1"/>
    <row r="4" spans="4:5" s="168" customFormat="1" ht="12.75" customHeight="1">
      <c r="D4" s="255" t="s">
        <v>167</v>
      </c>
      <c r="E4" s="255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56" t="s">
        <v>168</v>
      </c>
      <c r="D8" s="256"/>
      <c r="E8" s="256"/>
    </row>
    <row r="9" spans="2:5" ht="15" customHeight="1">
      <c r="B9" s="173" t="s">
        <v>90</v>
      </c>
      <c r="C9" s="174">
        <v>1</v>
      </c>
      <c r="D9" s="175" t="s">
        <v>169</v>
      </c>
      <c r="E9" s="176">
        <v>552067.3376753647</v>
      </c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0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-85369.54660522885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0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146">
        <v>637436.8842805936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35097.17797794117</v>
      </c>
    </row>
    <row r="15" spans="2:5" ht="15" customHeight="1">
      <c r="B15" s="177" t="s">
        <v>101</v>
      </c>
      <c r="C15" s="178">
        <v>7</v>
      </c>
      <c r="D15" s="179" t="s">
        <v>175</v>
      </c>
      <c r="E15" s="180">
        <v>0</v>
      </c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-13187.495433333337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0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22115.04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36">
        <v>-205.3574553921644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-14644.124366053195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9">
        <f>E13-E19-E20+E21</f>
        <v>622998.1173699326</v>
      </c>
    </row>
    <row r="23" spans="3:5" ht="9" customHeight="1">
      <c r="C23" s="155"/>
      <c r="D23" s="187"/>
      <c r="E23" s="157"/>
    </row>
    <row r="24" spans="3:5" ht="15" customHeight="1" thickBot="1">
      <c r="C24" s="256" t="s">
        <v>183</v>
      </c>
      <c r="D24" s="256"/>
      <c r="E24" s="256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0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v>0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0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186">
        <v>0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40">
        <f>E22+E41</f>
        <v>622998.1173699326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56" t="s">
        <v>194</v>
      </c>
      <c r="E45" s="256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56" t="s">
        <v>199</v>
      </c>
      <c r="D51" s="256"/>
      <c r="E51" s="256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48644.76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5">
        <f>SUM(E52:E60)</f>
        <v>48644.76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57" t="s">
        <v>215</v>
      </c>
      <c r="D63" s="257"/>
      <c r="E63" s="257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f>'[1]IS-Ex.S &amp; Ex.Ad'!E22</f>
        <v>147070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f>'[1]IS-Ex.S &amp; Ex.Ad'!E41</f>
        <v>50337.2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f>'[1]IS-Ex.T &amp; Ex.F &amp; O'!E12</f>
        <v>6413.68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5076.64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f>'[1]IS-Ex.T &amp; Ex.F &amp; O'!E111</f>
        <v>0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f>'[1]IS-Ex.T &amp; Ex.F &amp; O'!E124</f>
        <v>-63225.5721805892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399519.7851893434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v>59927.96777840151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339591.8174109419</v>
      </c>
    </row>
    <row r="75" ht="15">
      <c r="D75" s="187"/>
    </row>
    <row r="76" spans="3:5" ht="15">
      <c r="C76" s="248"/>
      <c r="D76" s="248"/>
      <c r="E76" s="248"/>
    </row>
    <row r="77" spans="3:5" ht="15">
      <c r="C77" s="249"/>
      <c r="D77" s="249"/>
      <c r="E77" s="249"/>
    </row>
    <row r="78" spans="3:5" ht="15">
      <c r="C78" s="248"/>
      <c r="D78" s="248"/>
      <c r="E78" s="248"/>
    </row>
    <row r="79" spans="3:5" ht="15">
      <c r="C79" s="249"/>
      <c r="D79" s="249"/>
      <c r="E79" s="249"/>
    </row>
    <row r="80" spans="3:5" ht="15">
      <c r="C80" s="248"/>
      <c r="D80" s="248"/>
      <c r="E80" s="248"/>
    </row>
    <row r="81" spans="3:5" ht="15">
      <c r="C81" s="249"/>
      <c r="D81" s="249"/>
      <c r="E81" s="249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B2:F2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0" sqref="C50:E50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140625" style="1" customWidth="1"/>
    <col min="4" max="4" width="7.7109375" style="1" bestFit="1" customWidth="1"/>
    <col min="5" max="5" width="4.57421875" style="1" bestFit="1" customWidth="1"/>
    <col min="6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8.7109375" style="1" bestFit="1" customWidth="1"/>
    <col min="13" max="13" width="6.851562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82" t="s">
        <v>236</v>
      </c>
      <c r="B1" s="282"/>
      <c r="C1" s="225"/>
      <c r="D1" s="225"/>
      <c r="E1" s="225"/>
    </row>
    <row r="2" ht="15">
      <c r="A2" s="205" t="s">
        <v>240</v>
      </c>
    </row>
    <row r="3" ht="15">
      <c r="A3" s="205" t="s">
        <v>241</v>
      </c>
    </row>
    <row r="4" ht="15">
      <c r="A4" s="205" t="s">
        <v>243</v>
      </c>
    </row>
    <row r="6" spans="3:38" ht="15" customHeight="1">
      <c r="C6" s="269" t="s">
        <v>82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C6" s="271" t="s">
        <v>83</v>
      </c>
      <c r="AD6" s="271"/>
      <c r="AE6" s="271"/>
      <c r="AF6" s="271"/>
      <c r="AG6" s="271"/>
      <c r="AH6" s="271"/>
      <c r="AI6" s="271"/>
      <c r="AJ6" s="271"/>
      <c r="AK6" s="271"/>
      <c r="AL6" s="271"/>
    </row>
    <row r="7" spans="3:38" ht="15.75" customHeight="1" thickBot="1"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C7" s="272"/>
      <c r="AD7" s="272"/>
      <c r="AE7" s="272"/>
      <c r="AF7" s="272"/>
      <c r="AG7" s="272"/>
      <c r="AH7" s="272"/>
      <c r="AI7" s="272"/>
      <c r="AJ7" s="272"/>
      <c r="AK7" s="272"/>
      <c r="AL7" s="272"/>
    </row>
    <row r="8" spans="1:38" ht="89.25" customHeight="1">
      <c r="A8" s="283" t="s">
        <v>23</v>
      </c>
      <c r="B8" s="273" t="s">
        <v>70</v>
      </c>
      <c r="C8" s="289" t="s">
        <v>22</v>
      </c>
      <c r="D8" s="276"/>
      <c r="E8" s="276"/>
      <c r="F8" s="276"/>
      <c r="G8" s="276"/>
      <c r="H8" s="276" t="s">
        <v>239</v>
      </c>
      <c r="I8" s="276" t="s">
        <v>71</v>
      </c>
      <c r="J8" s="276"/>
      <c r="K8" s="276" t="s">
        <v>72</v>
      </c>
      <c r="L8" s="276"/>
      <c r="M8" s="276"/>
      <c r="N8" s="276"/>
      <c r="O8" s="276"/>
      <c r="P8" s="276" t="s">
        <v>73</v>
      </c>
      <c r="Q8" s="276"/>
      <c r="R8" s="276" t="s">
        <v>74</v>
      </c>
      <c r="S8" s="276"/>
      <c r="T8" s="276"/>
      <c r="U8" s="276"/>
      <c r="V8" s="276"/>
      <c r="W8" s="276"/>
      <c r="X8" s="276"/>
      <c r="Y8" s="276"/>
      <c r="Z8" s="276" t="s">
        <v>77</v>
      </c>
      <c r="AA8" s="277"/>
      <c r="AC8" s="261" t="s">
        <v>71</v>
      </c>
      <c r="AD8" s="262"/>
      <c r="AE8" s="262" t="s">
        <v>72</v>
      </c>
      <c r="AF8" s="262"/>
      <c r="AG8" s="262" t="s">
        <v>78</v>
      </c>
      <c r="AH8" s="262"/>
      <c r="AI8" s="262" t="s">
        <v>79</v>
      </c>
      <c r="AJ8" s="262"/>
      <c r="AK8" s="262" t="s">
        <v>77</v>
      </c>
      <c r="AL8" s="273"/>
    </row>
    <row r="9" spans="1:38" ht="50.25" customHeight="1">
      <c r="A9" s="284"/>
      <c r="B9" s="286"/>
      <c r="C9" s="288" t="s">
        <v>15</v>
      </c>
      <c r="D9" s="260"/>
      <c r="E9" s="260"/>
      <c r="F9" s="260"/>
      <c r="G9" s="226" t="s">
        <v>16</v>
      </c>
      <c r="H9" s="280"/>
      <c r="I9" s="290" t="s">
        <v>0</v>
      </c>
      <c r="J9" s="290" t="s">
        <v>1</v>
      </c>
      <c r="K9" s="260" t="s">
        <v>0</v>
      </c>
      <c r="L9" s="260"/>
      <c r="M9" s="260"/>
      <c r="N9" s="260"/>
      <c r="O9" s="226" t="s">
        <v>1</v>
      </c>
      <c r="P9" s="278" t="s">
        <v>80</v>
      </c>
      <c r="Q9" s="278" t="s">
        <v>81</v>
      </c>
      <c r="R9" s="260" t="s">
        <v>75</v>
      </c>
      <c r="S9" s="260"/>
      <c r="T9" s="260"/>
      <c r="U9" s="260"/>
      <c r="V9" s="260" t="s">
        <v>76</v>
      </c>
      <c r="W9" s="260"/>
      <c r="X9" s="260"/>
      <c r="Y9" s="260"/>
      <c r="Z9" s="278" t="s">
        <v>17</v>
      </c>
      <c r="AA9" s="265" t="s">
        <v>18</v>
      </c>
      <c r="AC9" s="263" t="s">
        <v>0</v>
      </c>
      <c r="AD9" s="258" t="s">
        <v>1</v>
      </c>
      <c r="AE9" s="258" t="s">
        <v>0</v>
      </c>
      <c r="AF9" s="258" t="s">
        <v>1</v>
      </c>
      <c r="AG9" s="258" t="s">
        <v>80</v>
      </c>
      <c r="AH9" s="258" t="s">
        <v>81</v>
      </c>
      <c r="AI9" s="258" t="s">
        <v>75</v>
      </c>
      <c r="AJ9" s="258" t="s">
        <v>76</v>
      </c>
      <c r="AK9" s="258" t="s">
        <v>17</v>
      </c>
      <c r="AL9" s="274" t="s">
        <v>18</v>
      </c>
    </row>
    <row r="10" spans="1:38" ht="102.75" customHeight="1" thickBot="1">
      <c r="A10" s="285"/>
      <c r="B10" s="287"/>
      <c r="C10" s="227" t="s">
        <v>19</v>
      </c>
      <c r="D10" s="227" t="s">
        <v>20</v>
      </c>
      <c r="E10" s="227" t="s">
        <v>21</v>
      </c>
      <c r="F10" s="227" t="s">
        <v>10</v>
      </c>
      <c r="G10" s="227" t="s">
        <v>10</v>
      </c>
      <c r="H10" s="281"/>
      <c r="I10" s="291"/>
      <c r="J10" s="291"/>
      <c r="K10" s="227" t="s">
        <v>19</v>
      </c>
      <c r="L10" s="227" t="s">
        <v>20</v>
      </c>
      <c r="M10" s="227" t="s">
        <v>21</v>
      </c>
      <c r="N10" s="227" t="s">
        <v>10</v>
      </c>
      <c r="O10" s="227" t="s">
        <v>10</v>
      </c>
      <c r="P10" s="279"/>
      <c r="Q10" s="279"/>
      <c r="R10" s="227" t="s">
        <v>19</v>
      </c>
      <c r="S10" s="227" t="s">
        <v>20</v>
      </c>
      <c r="T10" s="227" t="s">
        <v>21</v>
      </c>
      <c r="U10" s="227" t="s">
        <v>10</v>
      </c>
      <c r="V10" s="227" t="s">
        <v>19</v>
      </c>
      <c r="W10" s="227" t="s">
        <v>20</v>
      </c>
      <c r="X10" s="227" t="s">
        <v>21</v>
      </c>
      <c r="Y10" s="227" t="s">
        <v>10</v>
      </c>
      <c r="Z10" s="279"/>
      <c r="AA10" s="266"/>
      <c r="AC10" s="264"/>
      <c r="AD10" s="259"/>
      <c r="AE10" s="259"/>
      <c r="AF10" s="259"/>
      <c r="AG10" s="259"/>
      <c r="AH10" s="259"/>
      <c r="AI10" s="259"/>
      <c r="AJ10" s="259"/>
      <c r="AK10" s="259"/>
      <c r="AL10" s="275"/>
    </row>
    <row r="11" spans="1:38" ht="24.75" customHeight="1" thickBot="1">
      <c r="A11" s="10" t="s">
        <v>24</v>
      </c>
      <c r="B11" s="2" t="s">
        <v>25</v>
      </c>
      <c r="C11" s="19">
        <f aca="true" t="shared" si="0" ref="C11:AL11">SUM(C12:C15)</f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>SUM(G12:G15)</f>
        <v>0</v>
      </c>
      <c r="H11" s="42"/>
      <c r="I11" s="61">
        <v>0</v>
      </c>
      <c r="J11" s="61">
        <f>SUM(J12:J15)</f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70">
        <f>SUM(N12:N15)</f>
        <v>0</v>
      </c>
      <c r="O11" s="61">
        <f t="shared" si="0"/>
        <v>0</v>
      </c>
      <c r="P11" s="61">
        <f>SUM(P12:P15)</f>
        <v>0</v>
      </c>
      <c r="Q11" s="61">
        <f>SUM(Q12:Q15)</f>
        <v>0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>SUM(Y12:Y15)</f>
        <v>0</v>
      </c>
      <c r="Z11" s="61">
        <f>SUM(Z12:Z15)</f>
        <v>0</v>
      </c>
      <c r="AA11" s="84">
        <f>SUM(AA12:AA15)</f>
        <v>0</v>
      </c>
      <c r="AC11" s="83">
        <f t="shared" si="0"/>
        <v>0</v>
      </c>
      <c r="AD11" s="61">
        <f t="shared" si="0"/>
        <v>0</v>
      </c>
      <c r="AE11" s="61">
        <f t="shared" si="0"/>
        <v>0</v>
      </c>
      <c r="AF11" s="61">
        <f t="shared" si="0"/>
        <v>0</v>
      </c>
      <c r="AG11" s="61">
        <f t="shared" si="0"/>
        <v>0</v>
      </c>
      <c r="AH11" s="61">
        <f t="shared" si="0"/>
        <v>0</v>
      </c>
      <c r="AI11" s="61">
        <f t="shared" si="0"/>
        <v>0</v>
      </c>
      <c r="AJ11" s="61">
        <f t="shared" si="0"/>
        <v>0</v>
      </c>
      <c r="AK11" s="61">
        <f t="shared" si="0"/>
        <v>0</v>
      </c>
      <c r="AL11" s="84">
        <f t="shared" si="0"/>
        <v>0</v>
      </c>
    </row>
    <row r="12" spans="1:38" s="3" customFormat="1" ht="24.75" customHeight="1">
      <c r="A12" s="14"/>
      <c r="B12" s="34" t="s">
        <v>26</v>
      </c>
      <c r="C12" s="118"/>
      <c r="D12" s="86"/>
      <c r="E12" s="86"/>
      <c r="F12" s="57">
        <f>SUM(C12:E12)</f>
        <v>0</v>
      </c>
      <c r="G12" s="86">
        <v>0</v>
      </c>
      <c r="H12" s="41"/>
      <c r="I12" s="86">
        <v>0</v>
      </c>
      <c r="J12" s="86"/>
      <c r="K12" s="86"/>
      <c r="L12" s="86"/>
      <c r="M12" s="86"/>
      <c r="N12" s="71">
        <f>SUM(K12:M12)</f>
        <v>0</v>
      </c>
      <c r="O12" s="86"/>
      <c r="P12" s="208">
        <v>0</v>
      </c>
      <c r="Q12" s="86">
        <v>0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/>
      <c r="K13" s="89"/>
      <c r="L13" s="89"/>
      <c r="M13" s="89"/>
      <c r="N13" s="72">
        <f>SUM(K13:M13)</f>
        <v>0</v>
      </c>
      <c r="O13" s="89"/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/>
      <c r="K14" s="89"/>
      <c r="L14" s="89"/>
      <c r="M14" s="89"/>
      <c r="N14" s="72">
        <f>SUM(K14:M14)</f>
        <v>0</v>
      </c>
      <c r="O14" s="89"/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/>
      <c r="K15" s="92"/>
      <c r="L15" s="92"/>
      <c r="M15" s="92"/>
      <c r="N15" s="73">
        <f>SUM(K15:M15)</f>
        <v>0</v>
      </c>
      <c r="O15" s="92"/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7</v>
      </c>
      <c r="E16" s="95">
        <v>0</v>
      </c>
      <c r="F16" s="60">
        <f>SUM(C16:E16)</f>
        <v>7</v>
      </c>
      <c r="G16" s="95">
        <v>6</v>
      </c>
      <c r="H16" s="42"/>
      <c r="I16" s="95">
        <v>525</v>
      </c>
      <c r="J16" s="95"/>
      <c r="K16" s="95">
        <v>0</v>
      </c>
      <c r="L16" s="211">
        <v>525</v>
      </c>
      <c r="M16" s="95">
        <v>0</v>
      </c>
      <c r="N16" s="74">
        <f>SUM(K16:M16)</f>
        <v>525</v>
      </c>
      <c r="O16" s="95">
        <v>0</v>
      </c>
      <c r="P16" s="95">
        <v>237.28980882131566</v>
      </c>
      <c r="Q16" s="95">
        <v>237.28980882131566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1</v>
      </c>
      <c r="D17" s="61">
        <f>SUM(D18:D19)</f>
        <v>1</v>
      </c>
      <c r="E17" s="61">
        <f>SUM(E18:E19)</f>
        <v>0</v>
      </c>
      <c r="F17" s="61">
        <f>SUM(F18:F19)</f>
        <v>2</v>
      </c>
      <c r="G17" s="61">
        <f>SUM(G18:G19)</f>
        <v>2</v>
      </c>
      <c r="H17" s="45">
        <f>SUM(H18:H19)</f>
        <v>0</v>
      </c>
      <c r="I17" s="61">
        <f>SUM(I18:I19)</f>
        <v>161.728</v>
      </c>
      <c r="J17" s="61">
        <f>SUM(J18:J19)</f>
        <v>0</v>
      </c>
      <c r="K17" s="61">
        <f>SUM(K18:K19)</f>
        <v>108</v>
      </c>
      <c r="L17" s="212">
        <f>SUM(L18:L19)</f>
        <v>53.73</v>
      </c>
      <c r="M17" s="61">
        <f>SUM(M18:M19)</f>
        <v>0</v>
      </c>
      <c r="N17" s="70">
        <f>SUM(N18:N19)</f>
        <v>161.73</v>
      </c>
      <c r="O17" s="61">
        <f>SUM(O18:O19)</f>
        <v>0</v>
      </c>
      <c r="P17" s="61">
        <f>SUM(P18:P19)</f>
        <v>24.522055992214984</v>
      </c>
      <c r="Q17" s="61">
        <f>SUM(Q18:Q19)</f>
        <v>24.522055992214984</v>
      </c>
      <c r="R17" s="61">
        <f>SUM(R18:R19)</f>
        <v>0</v>
      </c>
      <c r="S17" s="61">
        <f>SUM(S18:S19)</f>
        <v>0</v>
      </c>
      <c r="T17" s="61">
        <f>SUM(T18:T19)</f>
        <v>0</v>
      </c>
      <c r="U17" s="61">
        <f aca="true" t="shared" si="1" ref="U17:AA17">SUM(U18:U19)</f>
        <v>0</v>
      </c>
      <c r="V17" s="61">
        <f t="shared" si="1"/>
        <v>0</v>
      </c>
      <c r="W17" s="61">
        <f>SUM(W18:W19)</f>
        <v>0</v>
      </c>
      <c r="X17" s="61">
        <f>SUM(X18:X19)</f>
        <v>0</v>
      </c>
      <c r="Y17" s="61">
        <f t="shared" si="1"/>
        <v>0</v>
      </c>
      <c r="Z17" s="61">
        <f t="shared" si="1"/>
        <v>0</v>
      </c>
      <c r="AA17" s="84">
        <f t="shared" si="1"/>
        <v>0</v>
      </c>
      <c r="AC17" s="83">
        <f aca="true" t="shared" si="2" ref="AC17:AL17">SUM(AC18:AC19)</f>
        <v>0</v>
      </c>
      <c r="AD17" s="61">
        <f t="shared" si="2"/>
        <v>0</v>
      </c>
      <c r="AE17" s="61">
        <f t="shared" si="2"/>
        <v>0</v>
      </c>
      <c r="AF17" s="61">
        <f t="shared" si="2"/>
        <v>0</v>
      </c>
      <c r="AG17" s="61">
        <f t="shared" si="2"/>
        <v>0</v>
      </c>
      <c r="AH17" s="61">
        <f t="shared" si="2"/>
        <v>0</v>
      </c>
      <c r="AI17" s="61">
        <f t="shared" si="2"/>
        <v>0</v>
      </c>
      <c r="AJ17" s="61">
        <f t="shared" si="2"/>
        <v>0</v>
      </c>
      <c r="AK17" s="61">
        <f t="shared" si="2"/>
        <v>0</v>
      </c>
      <c r="AL17" s="84">
        <f t="shared" si="2"/>
        <v>0</v>
      </c>
    </row>
    <row r="18" spans="1:38" ht="24.75" customHeight="1">
      <c r="A18" s="14"/>
      <c r="B18" s="4" t="s">
        <v>33</v>
      </c>
      <c r="C18" s="22">
        <v>1</v>
      </c>
      <c r="D18" s="98">
        <v>0</v>
      </c>
      <c r="E18" s="98">
        <v>0</v>
      </c>
      <c r="F18" s="62">
        <f>SUM(C18:E18)</f>
        <v>1</v>
      </c>
      <c r="G18" s="98">
        <v>1</v>
      </c>
      <c r="H18" s="44"/>
      <c r="I18" s="98">
        <v>108</v>
      </c>
      <c r="J18" s="98"/>
      <c r="K18" s="98">
        <v>108</v>
      </c>
      <c r="L18" s="213">
        <v>0</v>
      </c>
      <c r="M18" s="98">
        <v>0</v>
      </c>
      <c r="N18" s="75">
        <f>SUM(K18:M18)</f>
        <v>108</v>
      </c>
      <c r="O18" s="98">
        <v>0</v>
      </c>
      <c r="P18" s="98">
        <v>13.315068493150685</v>
      </c>
      <c r="Q18" s="98">
        <v>13.315068493150685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0</v>
      </c>
      <c r="AA18" s="99">
        <v>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0</v>
      </c>
      <c r="D19" s="101">
        <v>1</v>
      </c>
      <c r="E19" s="101">
        <v>0</v>
      </c>
      <c r="F19" s="63">
        <f>SUM(C19:E19)</f>
        <v>1</v>
      </c>
      <c r="G19" s="101">
        <v>1</v>
      </c>
      <c r="H19" s="43"/>
      <c r="I19" s="101">
        <v>53.727999999999994</v>
      </c>
      <c r="J19" s="101"/>
      <c r="K19" s="101">
        <v>0</v>
      </c>
      <c r="L19" s="214">
        <v>53.73</v>
      </c>
      <c r="M19" s="101">
        <v>0</v>
      </c>
      <c r="N19" s="76">
        <f>SUM(K19:M19)</f>
        <v>53.73</v>
      </c>
      <c r="O19" s="101">
        <v>0</v>
      </c>
      <c r="P19" s="101">
        <v>11.206987499064299</v>
      </c>
      <c r="Q19" s="101">
        <v>11.206987499064299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0</v>
      </c>
      <c r="AA19" s="102">
        <v>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/>
      <c r="K20" s="104">
        <v>0</v>
      </c>
      <c r="L20" s="215">
        <v>0</v>
      </c>
      <c r="M20" s="104">
        <v>0</v>
      </c>
      <c r="N20" s="77">
        <f>SUM(K20:M20)</f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14</v>
      </c>
      <c r="D21" s="61">
        <f>SUM(D22:D23)</f>
        <v>13</v>
      </c>
      <c r="E21" s="61">
        <f>SUM(E22:E23)</f>
        <v>0</v>
      </c>
      <c r="F21" s="61">
        <f>SUM(F22:F23)</f>
        <v>27</v>
      </c>
      <c r="G21" s="61">
        <f>SUM(G22:G23)</f>
        <v>165</v>
      </c>
      <c r="H21" s="61">
        <f>SUM(H22:H23)</f>
        <v>27</v>
      </c>
      <c r="I21" s="61">
        <f>SUM(I22:I23)</f>
        <v>38592.971</v>
      </c>
      <c r="J21" s="61">
        <f>SUM(J22:J23)</f>
        <v>0</v>
      </c>
      <c r="K21" s="61">
        <f>SUM(K22:K23)</f>
        <v>22838.8</v>
      </c>
      <c r="L21" s="212">
        <f>SUM(L22:L23)</f>
        <v>15689.27</v>
      </c>
      <c r="M21" s="61">
        <f>SUM(M22:M23)</f>
        <v>0</v>
      </c>
      <c r="N21" s="70">
        <f>SUM(N22:N23)</f>
        <v>38528.07</v>
      </c>
      <c r="O21" s="61">
        <f>SUM(O22:O23)</f>
        <v>0</v>
      </c>
      <c r="P21" s="61">
        <f>SUM(P22:P23)</f>
        <v>176290.8602764612</v>
      </c>
      <c r="Q21" s="61">
        <f>SUM(Q22:Q23)</f>
        <v>176290.8602764612</v>
      </c>
      <c r="R21" s="61">
        <f>SUM(R22:R23)</f>
        <v>2000</v>
      </c>
      <c r="S21" s="61">
        <f>SUM(S22:S23)</f>
        <v>495.89</v>
      </c>
      <c r="T21" s="61">
        <f>SUM(T22:T23)</f>
        <v>0</v>
      </c>
      <c r="U21" s="61">
        <f aca="true" t="shared" si="3" ref="U21:AA21">SUM(U22:U23)</f>
        <v>2495.89</v>
      </c>
      <c r="V21" s="61">
        <f t="shared" si="3"/>
        <v>2000</v>
      </c>
      <c r="W21" s="61">
        <f>SUM(W22:W23)</f>
        <v>495.89</v>
      </c>
      <c r="X21" s="61">
        <f>SUM(X22:X23)</f>
        <v>0</v>
      </c>
      <c r="Y21" s="61">
        <f t="shared" si="3"/>
        <v>2495.89</v>
      </c>
      <c r="Z21" s="61">
        <f t="shared" si="3"/>
        <v>2605.895</v>
      </c>
      <c r="AA21" s="84">
        <f t="shared" si="3"/>
        <v>2605.895</v>
      </c>
      <c r="AC21" s="83">
        <f aca="true" t="shared" si="4" ref="AC21:AL21">SUM(AC22:AC23)</f>
        <v>0</v>
      </c>
      <c r="AD21" s="61">
        <f t="shared" si="4"/>
        <v>0</v>
      </c>
      <c r="AE21" s="61">
        <f t="shared" si="4"/>
        <v>0</v>
      </c>
      <c r="AF21" s="61">
        <f t="shared" si="4"/>
        <v>0</v>
      </c>
      <c r="AG21" s="61">
        <f t="shared" si="4"/>
        <v>0</v>
      </c>
      <c r="AH21" s="61">
        <f t="shared" si="4"/>
        <v>0</v>
      </c>
      <c r="AI21" s="61">
        <f t="shared" si="4"/>
        <v>0</v>
      </c>
      <c r="AJ21" s="61">
        <f t="shared" si="4"/>
        <v>0</v>
      </c>
      <c r="AK21" s="61">
        <f t="shared" si="4"/>
        <v>0</v>
      </c>
      <c r="AL21" s="84">
        <f t="shared" si="4"/>
        <v>0</v>
      </c>
    </row>
    <row r="22" spans="1:38" ht="24.75" customHeight="1">
      <c r="A22" s="14"/>
      <c r="B22" s="4" t="s">
        <v>38</v>
      </c>
      <c r="C22" s="118">
        <v>1</v>
      </c>
      <c r="D22" s="86">
        <v>9</v>
      </c>
      <c r="E22" s="86">
        <v>0</v>
      </c>
      <c r="F22" s="57">
        <f>SUM(C22:E22)</f>
        <v>10</v>
      </c>
      <c r="G22" s="86">
        <v>118</v>
      </c>
      <c r="H22" s="86">
        <v>10</v>
      </c>
      <c r="I22" s="86">
        <v>5605.937000000001</v>
      </c>
      <c r="J22" s="86"/>
      <c r="K22" s="86">
        <v>453.05</v>
      </c>
      <c r="L22" s="209">
        <v>5087.99</v>
      </c>
      <c r="M22" s="86">
        <v>0</v>
      </c>
      <c r="N22" s="71">
        <f>SUM(K22:M22)</f>
        <v>5541.04</v>
      </c>
      <c r="O22" s="86">
        <v>0</v>
      </c>
      <c r="P22" s="86">
        <v>169707.87176719404</v>
      </c>
      <c r="Q22" s="86">
        <v>169707.87176719404</v>
      </c>
      <c r="R22" s="86">
        <v>0</v>
      </c>
      <c r="S22" s="86">
        <v>495.89</v>
      </c>
      <c r="T22" s="86">
        <v>0</v>
      </c>
      <c r="U22" s="57">
        <f>SUM(R22:T22)</f>
        <v>495.89</v>
      </c>
      <c r="V22" s="86">
        <v>0</v>
      </c>
      <c r="W22" s="86">
        <v>495.89</v>
      </c>
      <c r="X22" s="86">
        <v>0</v>
      </c>
      <c r="Y22" s="57">
        <f>SUM(V22:X22)</f>
        <v>495.89</v>
      </c>
      <c r="Z22" s="86">
        <v>705.895</v>
      </c>
      <c r="AA22" s="87">
        <v>705.895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13</v>
      </c>
      <c r="D23" s="54">
        <v>4</v>
      </c>
      <c r="E23" s="54">
        <v>0</v>
      </c>
      <c r="F23" s="54">
        <f>SUM(C23:E23)</f>
        <v>17</v>
      </c>
      <c r="G23" s="54">
        <v>47</v>
      </c>
      <c r="H23" s="54">
        <v>17</v>
      </c>
      <c r="I23" s="54">
        <v>32987.034</v>
      </c>
      <c r="J23" s="54"/>
      <c r="K23" s="54">
        <v>22385.75</v>
      </c>
      <c r="L23" s="216">
        <v>10601.28</v>
      </c>
      <c r="M23" s="54">
        <v>0</v>
      </c>
      <c r="N23" s="51">
        <f>SUM(K23:M23)</f>
        <v>32987.03</v>
      </c>
      <c r="O23" s="54">
        <v>0</v>
      </c>
      <c r="P23" s="54">
        <v>6582.9885092671675</v>
      </c>
      <c r="Q23" s="54">
        <v>6582.9885092671675</v>
      </c>
      <c r="R23" s="54">
        <v>2000</v>
      </c>
      <c r="S23" s="54">
        <v>0</v>
      </c>
      <c r="T23" s="54">
        <v>0</v>
      </c>
      <c r="U23" s="54">
        <f>SUM(R23:T23)</f>
        <v>2000</v>
      </c>
      <c r="V23" s="54">
        <v>2000</v>
      </c>
      <c r="W23" s="54">
        <v>0</v>
      </c>
      <c r="X23" s="54">
        <v>0</v>
      </c>
      <c r="Y23" s="54">
        <f>SUM(V23:X23)</f>
        <v>2000</v>
      </c>
      <c r="Z23" s="54">
        <v>1900</v>
      </c>
      <c r="AA23" s="126">
        <v>1900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2259</v>
      </c>
      <c r="D24" s="107">
        <f>SUM(D25:D27)</f>
        <v>152682</v>
      </c>
      <c r="E24" s="107">
        <f>SUM(E25:E27)</f>
        <v>0</v>
      </c>
      <c r="F24" s="65">
        <f>SUM(F25:F27)</f>
        <v>154941</v>
      </c>
      <c r="G24" s="107">
        <f>SUM(G25:G27)</f>
        <v>48523</v>
      </c>
      <c r="H24" s="107">
        <f>SUM(H25:H27)</f>
        <v>154940</v>
      </c>
      <c r="I24" s="107">
        <f>SUM(I25:I27)</f>
        <v>448643.1105</v>
      </c>
      <c r="J24" s="107">
        <f>SUM(J25:J27)</f>
        <v>0</v>
      </c>
      <c r="K24" s="107">
        <f>SUM(K25:K27)</f>
        <v>28102.627058823527</v>
      </c>
      <c r="L24" s="217">
        <f>SUM(L25:L27)</f>
        <v>420518.8454411765</v>
      </c>
      <c r="M24" s="107">
        <f>SUM(M25:M27)</f>
        <v>0</v>
      </c>
      <c r="N24" s="12">
        <f>SUM(N25:N27)</f>
        <v>448621.47250000003</v>
      </c>
      <c r="O24" s="107">
        <f>SUM(O25:O27)</f>
        <v>0</v>
      </c>
      <c r="P24" s="107">
        <f>SUM(P25:P27)</f>
        <v>413807.31459240936</v>
      </c>
      <c r="Q24" s="107">
        <f>SUM(Q25:Q27)</f>
        <v>413807.31459240936</v>
      </c>
      <c r="R24" s="107">
        <f>SUM(R25:R27)</f>
        <v>4404.532499999999</v>
      </c>
      <c r="S24" s="107">
        <f>SUM(S25:S27)</f>
        <v>24018.755477941177</v>
      </c>
      <c r="T24" s="107">
        <f>SUM(T25:T27)</f>
        <v>0</v>
      </c>
      <c r="U24" s="65">
        <f aca="true" t="shared" si="5" ref="U24:AA24">SUM(U25:U27)</f>
        <v>28423.287977941174</v>
      </c>
      <c r="V24" s="107">
        <f t="shared" si="5"/>
        <v>4404.532499999999</v>
      </c>
      <c r="W24" s="107">
        <f>SUM(W25:W27)</f>
        <v>24018.755477941177</v>
      </c>
      <c r="X24" s="107">
        <f>SUM(X25:X27)</f>
        <v>0</v>
      </c>
      <c r="Y24" s="65">
        <f t="shared" si="5"/>
        <v>28423.287977941174</v>
      </c>
      <c r="Z24" s="107">
        <f t="shared" si="5"/>
        <v>15125.767144607842</v>
      </c>
      <c r="AA24" s="108">
        <f t="shared" si="5"/>
        <v>15125.767144607842</v>
      </c>
      <c r="AC24" s="106">
        <f aca="true" t="shared" si="6" ref="AC24:AL24">SUM(AC25:AC27)</f>
        <v>0</v>
      </c>
      <c r="AD24" s="107">
        <f t="shared" si="6"/>
        <v>0</v>
      </c>
      <c r="AE24" s="107">
        <f t="shared" si="6"/>
        <v>0</v>
      </c>
      <c r="AF24" s="107">
        <f t="shared" si="6"/>
        <v>0</v>
      </c>
      <c r="AG24" s="107">
        <f t="shared" si="6"/>
        <v>0</v>
      </c>
      <c r="AH24" s="107">
        <f t="shared" si="6"/>
        <v>0</v>
      </c>
      <c r="AI24" s="107">
        <f t="shared" si="6"/>
        <v>0</v>
      </c>
      <c r="AJ24" s="107">
        <f t="shared" si="6"/>
        <v>0</v>
      </c>
      <c r="AK24" s="107">
        <f t="shared" si="6"/>
        <v>0</v>
      </c>
      <c r="AL24" s="108">
        <f t="shared" si="6"/>
        <v>0</v>
      </c>
    </row>
    <row r="25" spans="1:38" ht="24.75" customHeight="1">
      <c r="A25" s="14"/>
      <c r="B25" s="4" t="s">
        <v>42</v>
      </c>
      <c r="C25" s="118">
        <v>2244</v>
      </c>
      <c r="D25" s="86">
        <v>152669</v>
      </c>
      <c r="E25" s="86">
        <v>0</v>
      </c>
      <c r="F25" s="57">
        <f>SUM(C25:E25)</f>
        <v>154913</v>
      </c>
      <c r="G25" s="86">
        <v>48452</v>
      </c>
      <c r="H25" s="86">
        <v>154913</v>
      </c>
      <c r="I25" s="86">
        <v>444108.5625</v>
      </c>
      <c r="J25" s="86"/>
      <c r="K25" s="86">
        <v>25591.647058823528</v>
      </c>
      <c r="L25" s="209">
        <v>418516.9154411765</v>
      </c>
      <c r="M25" s="86">
        <v>0</v>
      </c>
      <c r="N25" s="71">
        <f>SUM(K25:M25)</f>
        <v>444108.56250000006</v>
      </c>
      <c r="O25" s="86">
        <v>0</v>
      </c>
      <c r="P25" s="86">
        <v>411065.80757857405</v>
      </c>
      <c r="Q25" s="86">
        <v>411065.80757857405</v>
      </c>
      <c r="R25" s="86">
        <v>4404.532499999999</v>
      </c>
      <c r="S25" s="234">
        <v>24018.755477941177</v>
      </c>
      <c r="T25" s="86">
        <v>0</v>
      </c>
      <c r="U25" s="57">
        <f>SUM(R25:T25)</f>
        <v>28423.287977941174</v>
      </c>
      <c r="V25" s="86">
        <v>4404.532499999999</v>
      </c>
      <c r="W25" s="234">
        <v>24018.755477941177</v>
      </c>
      <c r="X25" s="86">
        <v>0</v>
      </c>
      <c r="Y25" s="57">
        <f>SUM(V25:X25)</f>
        <v>28423.287977941174</v>
      </c>
      <c r="Z25" s="86">
        <v>15125.767144607842</v>
      </c>
      <c r="AA25" s="87">
        <v>15125.767144607842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14</v>
      </c>
      <c r="D26" s="55">
        <v>13</v>
      </c>
      <c r="E26" s="55">
        <v>0</v>
      </c>
      <c r="F26" s="55">
        <f>SUM(C26:E26)</f>
        <v>27</v>
      </c>
      <c r="G26" s="55">
        <v>65</v>
      </c>
      <c r="H26" s="55">
        <v>27</v>
      </c>
      <c r="I26" s="55">
        <v>3995.7479999999982</v>
      </c>
      <c r="J26" s="55"/>
      <c r="K26" s="55">
        <v>1972.18</v>
      </c>
      <c r="L26" s="218">
        <v>2001.93</v>
      </c>
      <c r="M26" s="55">
        <v>0</v>
      </c>
      <c r="N26" s="52">
        <f>SUM(K26:M26)</f>
        <v>3974.11</v>
      </c>
      <c r="O26" s="55">
        <v>0</v>
      </c>
      <c r="P26" s="55">
        <v>1952.1856439723215</v>
      </c>
      <c r="Q26" s="55">
        <v>1952.1856439723215</v>
      </c>
      <c r="R26" s="55">
        <v>0</v>
      </c>
      <c r="S26" s="55">
        <v>0</v>
      </c>
      <c r="T26" s="55">
        <v>0</v>
      </c>
      <c r="U26" s="55">
        <f>SUM(R26:T26)</f>
        <v>0</v>
      </c>
      <c r="V26" s="55">
        <v>0</v>
      </c>
      <c r="W26" s="55">
        <v>0</v>
      </c>
      <c r="X26" s="55">
        <v>0</v>
      </c>
      <c r="Y26" s="55">
        <f>SUM(V26:X26)</f>
        <v>0</v>
      </c>
      <c r="Z26" s="55">
        <v>0</v>
      </c>
      <c r="AA26" s="122">
        <v>0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1</v>
      </c>
      <c r="D27" s="112">
        <v>0</v>
      </c>
      <c r="E27" s="112">
        <v>0</v>
      </c>
      <c r="F27" s="66">
        <f>SUM(C27:E27)</f>
        <v>1</v>
      </c>
      <c r="G27" s="112">
        <v>6</v>
      </c>
      <c r="H27" s="43"/>
      <c r="I27" s="112">
        <v>538.8</v>
      </c>
      <c r="J27" s="112"/>
      <c r="K27" s="112">
        <v>538.8</v>
      </c>
      <c r="L27" s="219">
        <v>0</v>
      </c>
      <c r="M27" s="112">
        <v>0</v>
      </c>
      <c r="N27" s="78">
        <f>SUM(K27:M27)</f>
        <v>538.8</v>
      </c>
      <c r="O27" s="112"/>
      <c r="P27" s="112">
        <v>789.3213698630136</v>
      </c>
      <c r="Q27" s="112">
        <v>789.3213698630136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/>
      <c r="K28" s="104">
        <v>0</v>
      </c>
      <c r="L28" s="215">
        <v>0</v>
      </c>
      <c r="M28" s="104">
        <v>0</v>
      </c>
      <c r="N28" s="77">
        <f>SUM(K28:M28)</f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/>
      <c r="K29" s="11">
        <v>0</v>
      </c>
      <c r="L29" s="220">
        <v>0</v>
      </c>
      <c r="M29" s="11">
        <v>0</v>
      </c>
      <c r="N29" s="79">
        <f>SUM(K29:M29)</f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>SUM(F31:F32)</f>
        <v>0</v>
      </c>
      <c r="G30" s="107">
        <f>SUM(G31:G32)</f>
        <v>0</v>
      </c>
      <c r="H30" s="42">
        <f>SUM(H31:H32)</f>
        <v>0</v>
      </c>
      <c r="I30" s="107">
        <f>SUM(I31:I32)</f>
        <v>0</v>
      </c>
      <c r="J30" s="107">
        <f>SUM(J31:J32)</f>
        <v>0</v>
      </c>
      <c r="K30" s="107">
        <f>SUM(K31:K32)</f>
        <v>0</v>
      </c>
      <c r="L30" s="217">
        <f>SUM(L31:L32)</f>
        <v>0</v>
      </c>
      <c r="M30" s="107">
        <f>SUM(M31:M32)</f>
        <v>0</v>
      </c>
      <c r="N30" s="12">
        <f>SUM(N31:N32)</f>
        <v>0</v>
      </c>
      <c r="O30" s="107">
        <f>SUM(O31:O32)</f>
        <v>0</v>
      </c>
      <c r="P30" s="107">
        <f>SUM(P31:P32)</f>
        <v>0</v>
      </c>
      <c r="Q30" s="107">
        <f>SUM(Q31:Q32)</f>
        <v>0</v>
      </c>
      <c r="R30" s="107">
        <f>SUM(R31:R32)</f>
        <v>0</v>
      </c>
      <c r="S30" s="107">
        <f>SUM(S31:S32)</f>
        <v>0</v>
      </c>
      <c r="T30" s="107">
        <f>SUM(T31:T32)</f>
        <v>0</v>
      </c>
      <c r="U30" s="65">
        <f aca="true" t="shared" si="7" ref="U30:AA30">SUM(U31:U32)</f>
        <v>0</v>
      </c>
      <c r="V30" s="107">
        <f t="shared" si="7"/>
        <v>0</v>
      </c>
      <c r="W30" s="107">
        <f>SUM(W31:W32)</f>
        <v>0</v>
      </c>
      <c r="X30" s="107">
        <f>SUM(X31:X32)</f>
        <v>0</v>
      </c>
      <c r="Y30" s="65">
        <f t="shared" si="7"/>
        <v>0</v>
      </c>
      <c r="Z30" s="107">
        <f t="shared" si="7"/>
        <v>0</v>
      </c>
      <c r="AA30" s="108">
        <f t="shared" si="7"/>
        <v>0</v>
      </c>
      <c r="AC30" s="106">
        <f aca="true" t="shared" si="8" ref="AC30:AL30">SUM(AC31:AC32)</f>
        <v>0</v>
      </c>
      <c r="AD30" s="107">
        <f t="shared" si="8"/>
        <v>0</v>
      </c>
      <c r="AE30" s="107">
        <f t="shared" si="8"/>
        <v>0</v>
      </c>
      <c r="AF30" s="107">
        <f t="shared" si="8"/>
        <v>0</v>
      </c>
      <c r="AG30" s="107">
        <f t="shared" si="8"/>
        <v>0</v>
      </c>
      <c r="AH30" s="107">
        <f t="shared" si="8"/>
        <v>0</v>
      </c>
      <c r="AI30" s="107">
        <f t="shared" si="8"/>
        <v>0</v>
      </c>
      <c r="AJ30" s="107">
        <f t="shared" si="8"/>
        <v>0</v>
      </c>
      <c r="AK30" s="107">
        <f t="shared" si="8"/>
        <v>0</v>
      </c>
      <c r="AL30" s="108">
        <f t="shared" si="8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/>
      <c r="K31" s="56">
        <v>0</v>
      </c>
      <c r="L31" s="221">
        <v>0</v>
      </c>
      <c r="M31" s="56">
        <v>0</v>
      </c>
      <c r="N31" s="53">
        <f>SUM(K31:M31)</f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/>
      <c r="K32" s="54">
        <v>0</v>
      </c>
      <c r="L32" s="216">
        <v>0</v>
      </c>
      <c r="M32" s="54">
        <v>0</v>
      </c>
      <c r="N32" s="51">
        <f>SUM(K32:M32)</f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/>
      <c r="K33" s="104">
        <v>0</v>
      </c>
      <c r="L33" s="215">
        <v>0</v>
      </c>
      <c r="M33" s="104">
        <v>0</v>
      </c>
      <c r="N33" s="77">
        <f>SUM(K33:M33)</f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>SUM(F35:F36)</f>
        <v>0</v>
      </c>
      <c r="G34" s="107">
        <f>SUM(G35:G36)</f>
        <v>0</v>
      </c>
      <c r="H34" s="43">
        <f>SUM(H35:H36)</f>
        <v>0</v>
      </c>
      <c r="I34" s="107">
        <f>SUM(I35:I36)</f>
        <v>0</v>
      </c>
      <c r="J34" s="107">
        <f>SUM(J35:J36)</f>
        <v>0</v>
      </c>
      <c r="K34" s="107">
        <f>SUM(K35:K36)</f>
        <v>0</v>
      </c>
      <c r="L34" s="217">
        <f>SUM(L35:L36)</f>
        <v>0</v>
      </c>
      <c r="M34" s="107">
        <f>SUM(M35:M36)</f>
        <v>0</v>
      </c>
      <c r="N34" s="12">
        <f>SUM(N35:N36)</f>
        <v>0</v>
      </c>
      <c r="O34" s="107">
        <f>SUM(O35:O36)</f>
        <v>0</v>
      </c>
      <c r="P34" s="107">
        <f>SUM(P35:P36)</f>
        <v>0</v>
      </c>
      <c r="Q34" s="107">
        <f>SUM(Q35:Q36)</f>
        <v>0</v>
      </c>
      <c r="R34" s="107">
        <f>SUM(R35:R36)</f>
        <v>0</v>
      </c>
      <c r="S34" s="107">
        <f>SUM(S35:S36)</f>
        <v>0</v>
      </c>
      <c r="T34" s="107">
        <f>SUM(T35:T36)</f>
        <v>0</v>
      </c>
      <c r="U34" s="65">
        <f aca="true" t="shared" si="9" ref="U34:AA34">SUM(U35:U36)</f>
        <v>0</v>
      </c>
      <c r="V34" s="107">
        <f t="shared" si="9"/>
        <v>0</v>
      </c>
      <c r="W34" s="107">
        <f>SUM(W35:W36)</f>
        <v>0</v>
      </c>
      <c r="X34" s="107">
        <f>SUM(X35:X36)</f>
        <v>0</v>
      </c>
      <c r="Y34" s="65">
        <f t="shared" si="9"/>
        <v>0</v>
      </c>
      <c r="Z34" s="107">
        <f t="shared" si="9"/>
        <v>0</v>
      </c>
      <c r="AA34" s="108">
        <f t="shared" si="9"/>
        <v>0</v>
      </c>
      <c r="AC34" s="106">
        <f aca="true" t="shared" si="10" ref="AC34:AL34">SUM(AC35:AC36)</f>
        <v>0</v>
      </c>
      <c r="AD34" s="107">
        <f t="shared" si="10"/>
        <v>0</v>
      </c>
      <c r="AE34" s="107">
        <f t="shared" si="10"/>
        <v>0</v>
      </c>
      <c r="AF34" s="107">
        <f t="shared" si="10"/>
        <v>0</v>
      </c>
      <c r="AG34" s="107">
        <f t="shared" si="10"/>
        <v>0</v>
      </c>
      <c r="AH34" s="107">
        <f t="shared" si="10"/>
        <v>0</v>
      </c>
      <c r="AI34" s="107">
        <f t="shared" si="10"/>
        <v>0</v>
      </c>
      <c r="AJ34" s="107">
        <f t="shared" si="10"/>
        <v>0</v>
      </c>
      <c r="AK34" s="107">
        <f t="shared" si="10"/>
        <v>0</v>
      </c>
      <c r="AL34" s="108">
        <f t="shared" si="10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/>
      <c r="K35" s="98">
        <v>0</v>
      </c>
      <c r="L35" s="213">
        <v>0</v>
      </c>
      <c r="M35" s="98">
        <v>0</v>
      </c>
      <c r="N35" s="75">
        <f>SUM(K35:M35)</f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/>
      <c r="K36" s="54">
        <v>0</v>
      </c>
      <c r="L36" s="216">
        <v>0</v>
      </c>
      <c r="M36" s="54">
        <v>0</v>
      </c>
      <c r="N36" s="51">
        <f>SUM(K36:M36)</f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0</v>
      </c>
      <c r="D37" s="110">
        <v>0</v>
      </c>
      <c r="E37" s="110">
        <v>0</v>
      </c>
      <c r="F37" s="68">
        <f>SUM(C37:E37)</f>
        <v>0</v>
      </c>
      <c r="G37" s="110">
        <v>0</v>
      </c>
      <c r="H37" s="45"/>
      <c r="I37" s="110">
        <v>0</v>
      </c>
      <c r="J37" s="110"/>
      <c r="K37" s="110">
        <v>0</v>
      </c>
      <c r="L37" s="222">
        <v>0</v>
      </c>
      <c r="M37" s="110">
        <v>0</v>
      </c>
      <c r="N37" s="80">
        <f>SUM(K37:M37)</f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68">
        <f>SUM(R37:T37)</f>
        <v>0</v>
      </c>
      <c r="V37" s="110">
        <v>0</v>
      </c>
      <c r="W37" s="110">
        <v>0</v>
      </c>
      <c r="X37" s="110">
        <v>0</v>
      </c>
      <c r="Y37" s="68">
        <f>SUM(V37:X37)</f>
        <v>0</v>
      </c>
      <c r="Z37" s="110">
        <v>0</v>
      </c>
      <c r="AA37" s="111">
        <v>0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0</v>
      </c>
      <c r="D38" s="104">
        <v>0</v>
      </c>
      <c r="E38" s="104">
        <v>1</v>
      </c>
      <c r="F38" s="64">
        <f>SUM(C38:E38)</f>
        <v>1</v>
      </c>
      <c r="G38" s="104">
        <v>1</v>
      </c>
      <c r="H38" s="46"/>
      <c r="I38" s="104">
        <v>150</v>
      </c>
      <c r="J38" s="104"/>
      <c r="K38" s="104">
        <v>0</v>
      </c>
      <c r="L38" s="215">
        <v>0</v>
      </c>
      <c r="M38" s="104">
        <v>150</v>
      </c>
      <c r="N38" s="77">
        <f>SUM(K38:M38)</f>
        <v>150</v>
      </c>
      <c r="O38" s="104"/>
      <c r="P38" s="104">
        <v>22.602739726027398</v>
      </c>
      <c r="Q38" s="104">
        <v>22.602739726027398</v>
      </c>
      <c r="R38" s="104">
        <v>0</v>
      </c>
      <c r="S38" s="104">
        <v>0</v>
      </c>
      <c r="T38" s="104">
        <v>0</v>
      </c>
      <c r="U38" s="64">
        <f>SUM(R38:T38)</f>
        <v>0</v>
      </c>
      <c r="V38" s="104">
        <v>0</v>
      </c>
      <c r="W38" s="104">
        <v>0</v>
      </c>
      <c r="X38" s="104">
        <v>0</v>
      </c>
      <c r="Y38" s="64">
        <f>SUM(V38:X38)</f>
        <v>0</v>
      </c>
      <c r="Z38" s="104">
        <v>0</v>
      </c>
      <c r="AA38" s="105">
        <v>0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0</v>
      </c>
      <c r="D39" s="104">
        <v>0</v>
      </c>
      <c r="E39" s="104">
        <v>0</v>
      </c>
      <c r="F39" s="64">
        <f>SUM(C39:E39)</f>
        <v>0</v>
      </c>
      <c r="G39" s="104">
        <v>0</v>
      </c>
      <c r="H39" s="46"/>
      <c r="I39" s="104">
        <v>0</v>
      </c>
      <c r="J39" s="104"/>
      <c r="K39" s="104">
        <v>0</v>
      </c>
      <c r="L39" s="215">
        <v>0</v>
      </c>
      <c r="M39" s="104">
        <v>0</v>
      </c>
      <c r="N39" s="77">
        <f>SUM(K39:M39)</f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>SUM(C41:C43)</f>
        <v>291</v>
      </c>
      <c r="D40" s="61">
        <f>SUM(D41:D43)</f>
        <v>0</v>
      </c>
      <c r="E40" s="61">
        <f>SUM(E41:E43)</f>
        <v>0</v>
      </c>
      <c r="F40" s="61">
        <f>SUM(F41:F43)</f>
        <v>291</v>
      </c>
      <c r="G40" s="61">
        <f>SUM(G41:G43)</f>
        <v>198</v>
      </c>
      <c r="H40" s="46">
        <f>SUM(H41:H43)</f>
        <v>0</v>
      </c>
      <c r="I40" s="61">
        <f>SUM(I41:I43)</f>
        <v>64081.01592845809</v>
      </c>
      <c r="J40" s="61">
        <f>SUM(J41:J43)</f>
        <v>0</v>
      </c>
      <c r="K40" s="61">
        <f>SUM(K41:K43)</f>
        <v>64081.06517536463</v>
      </c>
      <c r="L40" s="212">
        <f>SUM(L41:L43)</f>
        <v>0</v>
      </c>
      <c r="M40" s="61">
        <f>SUM(M41:M43)</f>
        <v>0</v>
      </c>
      <c r="N40" s="70">
        <f>SUM(N41:N43)</f>
        <v>64081.06517536463</v>
      </c>
      <c r="O40" s="61">
        <f>SUM(O41:O43)</f>
        <v>0</v>
      </c>
      <c r="P40" s="61">
        <f>SUM(P41:P43)</f>
        <v>46097.58352136117</v>
      </c>
      <c r="Q40" s="61">
        <f>SUM(Q41:Q43)</f>
        <v>46097.58352136117</v>
      </c>
      <c r="R40" s="61">
        <f>SUM(R41:R43)</f>
        <v>4178</v>
      </c>
      <c r="S40" s="61">
        <f>SUM(S41:S43)</f>
        <v>0</v>
      </c>
      <c r="T40" s="61">
        <f>SUM(T41:T43)</f>
        <v>0</v>
      </c>
      <c r="U40" s="61">
        <f aca="true" t="shared" si="11" ref="U40:AA40">SUM(U41:U43)</f>
        <v>4178</v>
      </c>
      <c r="V40" s="61">
        <f t="shared" si="11"/>
        <v>4178</v>
      </c>
      <c r="W40" s="61">
        <f>SUM(W41:W43)</f>
        <v>0</v>
      </c>
      <c r="X40" s="61">
        <f>SUM(X41:X43)</f>
        <v>0</v>
      </c>
      <c r="Y40" s="61">
        <f t="shared" si="11"/>
        <v>4178</v>
      </c>
      <c r="Z40" s="61">
        <f t="shared" si="11"/>
        <v>-17937.04</v>
      </c>
      <c r="AA40" s="84">
        <f t="shared" si="11"/>
        <v>-17937.04</v>
      </c>
      <c r="AC40" s="83">
        <f aca="true" t="shared" si="12" ref="AC40:AL40">SUM(AC41:AC43)</f>
        <v>0</v>
      </c>
      <c r="AD40" s="61">
        <f t="shared" si="12"/>
        <v>0</v>
      </c>
      <c r="AE40" s="61">
        <f t="shared" si="12"/>
        <v>0</v>
      </c>
      <c r="AF40" s="61">
        <f t="shared" si="12"/>
        <v>0</v>
      </c>
      <c r="AG40" s="61">
        <f t="shared" si="12"/>
        <v>0</v>
      </c>
      <c r="AH40" s="61">
        <f t="shared" si="12"/>
        <v>0</v>
      </c>
      <c r="AI40" s="61">
        <f t="shared" si="12"/>
        <v>0</v>
      </c>
      <c r="AJ40" s="61">
        <f t="shared" si="12"/>
        <v>0</v>
      </c>
      <c r="AK40" s="61">
        <f t="shared" si="12"/>
        <v>0</v>
      </c>
      <c r="AL40" s="84">
        <f t="shared" si="12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/>
      <c r="K41" s="115">
        <v>0</v>
      </c>
      <c r="L41" s="223">
        <v>0</v>
      </c>
      <c r="M41" s="115">
        <v>0</v>
      </c>
      <c r="N41" s="81">
        <f>SUM(K41:M41)</f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290</v>
      </c>
      <c r="D42" s="55">
        <v>0</v>
      </c>
      <c r="E42" s="55">
        <v>0</v>
      </c>
      <c r="F42" s="55">
        <f>SUM(C42:E42)</f>
        <v>290</v>
      </c>
      <c r="G42" s="55">
        <v>195</v>
      </c>
      <c r="H42" s="120"/>
      <c r="I42" s="55">
        <v>59081.01592845809</v>
      </c>
      <c r="J42" s="55"/>
      <c r="K42" s="55">
        <v>59081.06517536463</v>
      </c>
      <c r="L42" s="218">
        <v>0</v>
      </c>
      <c r="M42" s="55">
        <v>0</v>
      </c>
      <c r="N42" s="52">
        <f>SUM(K42:M42)</f>
        <v>59081.06517536463</v>
      </c>
      <c r="O42" s="55">
        <v>0</v>
      </c>
      <c r="P42" s="55">
        <v>43935.29744366153</v>
      </c>
      <c r="Q42" s="55">
        <v>43935.29744366153</v>
      </c>
      <c r="R42" s="55">
        <v>4178</v>
      </c>
      <c r="S42" s="55">
        <v>0</v>
      </c>
      <c r="T42" s="55">
        <v>0</v>
      </c>
      <c r="U42" s="55">
        <f>SUM(R42:T42)</f>
        <v>4178</v>
      </c>
      <c r="V42" s="55">
        <v>4178</v>
      </c>
      <c r="W42" s="55">
        <v>0</v>
      </c>
      <c r="X42" s="55">
        <v>0</v>
      </c>
      <c r="Y42" s="55">
        <f>SUM(V42:X42)</f>
        <v>4178</v>
      </c>
      <c r="Z42" s="55">
        <v>-17937.04</v>
      </c>
      <c r="AA42" s="122">
        <v>-17937.04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1</v>
      </c>
      <c r="D43" s="112">
        <v>0</v>
      </c>
      <c r="E43" s="112">
        <v>0</v>
      </c>
      <c r="F43" s="66">
        <f>SUM(C43:E43)</f>
        <v>1</v>
      </c>
      <c r="G43" s="112">
        <v>3</v>
      </c>
      <c r="H43" s="43"/>
      <c r="I43" s="112">
        <v>5000</v>
      </c>
      <c r="J43" s="112"/>
      <c r="K43" s="112">
        <v>5000</v>
      </c>
      <c r="L43" s="219">
        <v>0</v>
      </c>
      <c r="M43" s="112">
        <v>0</v>
      </c>
      <c r="N43" s="78">
        <f>SUM(K43:M43)</f>
        <v>5000</v>
      </c>
      <c r="O43" s="112">
        <v>0</v>
      </c>
      <c r="P43" s="112">
        <v>2162.2860776996367</v>
      </c>
      <c r="Q43" s="112">
        <v>2162.2860776996367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/>
      <c r="K44" s="104">
        <v>0</v>
      </c>
      <c r="L44" s="215">
        <v>0</v>
      </c>
      <c r="M44" s="104">
        <v>0</v>
      </c>
      <c r="N44" s="77">
        <f>SUM(K44:M44)</f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>SUM(C46:C48)</f>
        <v>0</v>
      </c>
      <c r="D45" s="107">
        <f>SUM(D46:D48)</f>
        <v>0</v>
      </c>
      <c r="E45" s="107">
        <f>SUM(E46:E48)</f>
        <v>0</v>
      </c>
      <c r="F45" s="65">
        <f>SUM(F46:F48)</f>
        <v>0</v>
      </c>
      <c r="G45" s="107">
        <f>SUM(G46:G48)</f>
        <v>2</v>
      </c>
      <c r="H45" s="46">
        <f>SUM(H46:H48)</f>
        <v>0</v>
      </c>
      <c r="I45" s="107">
        <f>SUM(I46:I48)</f>
        <v>0</v>
      </c>
      <c r="J45" s="107">
        <f>SUM(J46:J48)</f>
        <v>0</v>
      </c>
      <c r="K45" s="107">
        <f>SUM(K46:K48)</f>
        <v>0</v>
      </c>
      <c r="L45" s="217">
        <f>SUM(L46:L48)</f>
        <v>0</v>
      </c>
      <c r="M45" s="107">
        <f>SUM(M46:M48)</f>
        <v>0</v>
      </c>
      <c r="N45" s="12">
        <f>SUM(N46:N48)</f>
        <v>0</v>
      </c>
      <c r="O45" s="107">
        <f>SUM(O46:O48)</f>
        <v>0</v>
      </c>
      <c r="P45" s="107">
        <f>SUM(P46:P48)</f>
        <v>956.7123287671233</v>
      </c>
      <c r="Q45" s="107">
        <f>SUM(Q46:Q48)</f>
        <v>956.7123287671233</v>
      </c>
      <c r="R45" s="107">
        <f>SUM(R46:R48)</f>
        <v>0</v>
      </c>
      <c r="S45" s="107">
        <f>SUM(S46:S48)</f>
        <v>0</v>
      </c>
      <c r="T45" s="107">
        <f>SUM(T46:T48)</f>
        <v>0</v>
      </c>
      <c r="U45" s="65">
        <f aca="true" t="shared" si="13" ref="U45:AA45">SUM(U46:U48)</f>
        <v>0</v>
      </c>
      <c r="V45" s="107">
        <f t="shared" si="13"/>
        <v>0</v>
      </c>
      <c r="W45" s="107">
        <f>SUM(W46:W48)</f>
        <v>0</v>
      </c>
      <c r="X45" s="107">
        <f>SUM(X46:X48)</f>
        <v>0</v>
      </c>
      <c r="Y45" s="65">
        <f t="shared" si="13"/>
        <v>0</v>
      </c>
      <c r="Z45" s="107">
        <f t="shared" si="13"/>
        <v>0</v>
      </c>
      <c r="AA45" s="108">
        <f t="shared" si="13"/>
        <v>0</v>
      </c>
      <c r="AC45" s="106">
        <f aca="true" t="shared" si="14" ref="AC45:AL45">SUM(AC46:AC48)</f>
        <v>0</v>
      </c>
      <c r="AD45" s="107">
        <f t="shared" si="14"/>
        <v>0</v>
      </c>
      <c r="AE45" s="107">
        <f t="shared" si="14"/>
        <v>0</v>
      </c>
      <c r="AF45" s="107">
        <f t="shared" si="14"/>
        <v>0</v>
      </c>
      <c r="AG45" s="107">
        <f t="shared" si="14"/>
        <v>0</v>
      </c>
      <c r="AH45" s="107">
        <f t="shared" si="14"/>
        <v>0</v>
      </c>
      <c r="AI45" s="107">
        <f t="shared" si="14"/>
        <v>0</v>
      </c>
      <c r="AJ45" s="107">
        <f t="shared" si="14"/>
        <v>0</v>
      </c>
      <c r="AK45" s="107">
        <f t="shared" si="14"/>
        <v>0</v>
      </c>
      <c r="AL45" s="108">
        <f t="shared" si="14"/>
        <v>0</v>
      </c>
    </row>
    <row r="46" spans="1:38" ht="15">
      <c r="A46" s="14"/>
      <c r="B46" s="8" t="s">
        <v>65</v>
      </c>
      <c r="C46" s="30">
        <v>0</v>
      </c>
      <c r="D46" s="56">
        <v>0</v>
      </c>
      <c r="E46" s="56">
        <v>0</v>
      </c>
      <c r="F46" s="56">
        <f>SUM(C46:E46)</f>
        <v>0</v>
      </c>
      <c r="G46" s="56">
        <v>2</v>
      </c>
      <c r="H46" s="44"/>
      <c r="I46" s="56">
        <v>0</v>
      </c>
      <c r="J46" s="56"/>
      <c r="K46" s="56">
        <v>0</v>
      </c>
      <c r="L46" s="221">
        <v>0</v>
      </c>
      <c r="M46" s="56">
        <v>0</v>
      </c>
      <c r="N46" s="53">
        <f>SUM(K46:M46)</f>
        <v>0</v>
      </c>
      <c r="O46" s="56">
        <v>0</v>
      </c>
      <c r="P46" s="56">
        <v>956.7123287671233</v>
      </c>
      <c r="Q46" s="56">
        <v>956.7123287671233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0</v>
      </c>
      <c r="AA46" s="124">
        <v>0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0</v>
      </c>
      <c r="D47" s="89">
        <v>0</v>
      </c>
      <c r="E47" s="89">
        <v>0</v>
      </c>
      <c r="F47" s="58">
        <f>SUM(C47:E47)</f>
        <v>0</v>
      </c>
      <c r="G47" s="89">
        <v>0</v>
      </c>
      <c r="H47" s="120"/>
      <c r="I47" s="89">
        <v>0</v>
      </c>
      <c r="J47" s="89"/>
      <c r="K47" s="89">
        <v>0</v>
      </c>
      <c r="L47" s="210">
        <v>0</v>
      </c>
      <c r="M47" s="89">
        <v>0</v>
      </c>
      <c r="N47" s="72">
        <f>SUM(K47:M47)</f>
        <v>0</v>
      </c>
      <c r="O47" s="89"/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0</v>
      </c>
      <c r="D48" s="112">
        <v>0</v>
      </c>
      <c r="E48" s="112">
        <v>0</v>
      </c>
      <c r="F48" s="66">
        <f>SUM(C48:E48)</f>
        <v>0</v>
      </c>
      <c r="G48" s="112">
        <v>0</v>
      </c>
      <c r="H48" s="120"/>
      <c r="I48" s="112">
        <v>0</v>
      </c>
      <c r="J48" s="112"/>
      <c r="K48" s="112">
        <v>0</v>
      </c>
      <c r="L48" s="219">
        <v>0</v>
      </c>
      <c r="M48" s="112">
        <v>0</v>
      </c>
      <c r="N48" s="78">
        <f>SUM(K48:M48)</f>
        <v>0</v>
      </c>
      <c r="O48" s="112"/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/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67" t="s">
        <v>69</v>
      </c>
      <c r="B50" s="268"/>
      <c r="C50" s="33">
        <f>C11+C16+C17+C20+C21+C24+C28+C29+C30+C33+C34+C37+C38+C39+C40+C44+C45+C49</f>
        <v>2565</v>
      </c>
      <c r="D50" s="12">
        <f>D11+D16+D17+D20+D21+D24+D28+D29+D30+D33+D34+D37+D38+D39+D40+D44+D45+D49</f>
        <v>152703</v>
      </c>
      <c r="E50" s="12">
        <f>E11+E16+E17+E20+E21+E24+E28+E29+E30+E33+E34+E37+E38+E39+E40+E44+E45+E49</f>
        <v>1</v>
      </c>
      <c r="F50" s="12">
        <f aca="true" t="shared" si="15" ref="F50:AL50">F11+F16+F17+F20+F21+F24+F28+F29+F30+F33+F34+F37+F38+F39+F40+F44+F45+F49</f>
        <v>155269</v>
      </c>
      <c r="G50" s="12">
        <f t="shared" si="15"/>
        <v>48897</v>
      </c>
      <c r="H50" s="12">
        <f t="shared" si="15"/>
        <v>154967</v>
      </c>
      <c r="I50" s="12">
        <v>371637.0373011403</v>
      </c>
      <c r="J50" s="12">
        <f t="shared" si="15"/>
        <v>0</v>
      </c>
      <c r="K50" s="12">
        <f>K11+K16+K17+K20+K21+K24+K28+K29+K30+K33+K34+K37+K38+K39+K40+K44+K45+K49</f>
        <v>115130.49223418816</v>
      </c>
      <c r="L50" s="12">
        <f>L11+L16+L17+L20+L21+L24+L28+L29+L30+L33+L34+L37+L38+L39+L40+L44+L45+L49</f>
        <v>436786.8454411765</v>
      </c>
      <c r="M50" s="12">
        <f>M11+M16+M17+M20+M21+M24+M28+M29+M30+M33+M34+M37+M38+M39+M40+M44+M45+M49</f>
        <v>150</v>
      </c>
      <c r="N50" s="12">
        <f t="shared" si="15"/>
        <v>552067.3376753647</v>
      </c>
      <c r="O50" s="12">
        <f t="shared" si="15"/>
        <v>0</v>
      </c>
      <c r="P50" s="12">
        <f>P11+P16+P17+P20+P21+P24+P28+P29+P30+P33+P34+P37+P38+P39+P40+P44+P45+P49</f>
        <v>637436.8853235384</v>
      </c>
      <c r="Q50" s="12">
        <f>Q11+Q16+Q17+Q20+Q21+Q24+Q28+Q29+Q30+Q33+Q34+Q37+Q38+Q39+Q40+Q44+Q45+Q49</f>
        <v>637436.8853235384</v>
      </c>
      <c r="R50" s="12">
        <f t="shared" si="15"/>
        <v>10582.5325</v>
      </c>
      <c r="S50" s="12">
        <f t="shared" si="15"/>
        <v>24514.645477941176</v>
      </c>
      <c r="T50" s="12">
        <f t="shared" si="15"/>
        <v>0</v>
      </c>
      <c r="U50" s="12">
        <f t="shared" si="15"/>
        <v>35097.17797794117</v>
      </c>
      <c r="V50" s="12">
        <f t="shared" si="15"/>
        <v>10582.5325</v>
      </c>
      <c r="W50" s="12">
        <f t="shared" si="15"/>
        <v>24514.645477941176</v>
      </c>
      <c r="X50" s="12">
        <f t="shared" si="15"/>
        <v>0</v>
      </c>
      <c r="Y50" s="12">
        <f t="shared" si="15"/>
        <v>35097.17797794117</v>
      </c>
      <c r="Z50" s="12">
        <f>Z11+Z16+Z17+Z20+Z21+Z24+Z28+Z29+Z30+Z33+Z34+Z37+Z38+Z39+Z40+Z44+Z45+Z49</f>
        <v>-205.37785539215838</v>
      </c>
      <c r="AA50" s="13">
        <f>AA11+AA16+AA17+AA20+AA21+AA24+AA28+AA29+AA30+AA33+AA34+AA37+AA38+AA39+AA40+AA44+AA45+AA49</f>
        <v>-205.37785539215838</v>
      </c>
      <c r="AC50" s="50">
        <f t="shared" si="15"/>
        <v>0</v>
      </c>
      <c r="AD50" s="12">
        <f t="shared" si="15"/>
        <v>0</v>
      </c>
      <c r="AE50" s="12">
        <f t="shared" si="15"/>
        <v>0</v>
      </c>
      <c r="AF50" s="12">
        <f t="shared" si="15"/>
        <v>0</v>
      </c>
      <c r="AG50" s="12">
        <f t="shared" si="15"/>
        <v>0</v>
      </c>
      <c r="AH50" s="12">
        <f t="shared" si="15"/>
        <v>0</v>
      </c>
      <c r="AI50" s="12">
        <f t="shared" si="15"/>
        <v>0</v>
      </c>
      <c r="AJ50" s="12">
        <f t="shared" si="15"/>
        <v>0</v>
      </c>
      <c r="AK50" s="12">
        <f t="shared" si="15"/>
        <v>0</v>
      </c>
      <c r="AL50" s="13">
        <f t="shared" si="15"/>
        <v>0</v>
      </c>
    </row>
    <row r="51" ht="15">
      <c r="Y51" s="22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Aleksandre Kavtarashvili</cp:lastModifiedBy>
  <cp:lastPrinted>2017-10-18T12:38:28Z</cp:lastPrinted>
  <dcterms:created xsi:type="dcterms:W3CDTF">1996-10-14T23:33:28Z</dcterms:created>
  <dcterms:modified xsi:type="dcterms:W3CDTF">2019-05-14T12:48:27Z</dcterms:modified>
  <cp:category/>
  <cp:version/>
  <cp:contentType/>
  <cp:contentStatus/>
</cp:coreProperties>
</file>