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31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<sst xmlns="http://schemas.openxmlformats.org/spreadsheetml/2006/main" count="330" uniqueCount="246">
  <si>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</si>
  <si>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</si>
  <si>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</si>
  <si>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</si>
  <si>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</si>
  <si>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</si>
  <si>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</si>
  <si>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</si>
  <si>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</si>
  <si>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</si>
  <si>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</si>
  <si>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</si>
  <si>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</si>
  <si>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</si>
  <si>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</si>
  <si>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</si>
  <si>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</si>
  <si>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</si>
  <si>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</si>
  <si>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</si>
  <si>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</si>
  <si>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</si>
  <si>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</si>
  <si>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</si>
  <si>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</si>
  <si>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</si>
  <si>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</si>
  <si>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</si>
  <si>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</si>
  <si>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</si>
  <si>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</si>
  <si>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</si>
  <si>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</si>
  <si>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</si>
  <si>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</si>
  <si>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</si>
  <si>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</si>
  <si>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</si>
  <si>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</si>
  <si>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</si>
  <si>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</si>
  <si>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</si>
  <si>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</si>
  <si>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</si>
  <si>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</si>
  <si>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</si>
  <si>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</si>
  <si>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</si>
  <si>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</si>
  <si>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</si>
  <si>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</si>
  <si>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</si>
  <si>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</si>
  <si>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</si>
  <si>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</si>
  <si>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</si>
  <si>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</si>
  <si>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</si>
  <si>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</si>
  <si>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</si>
  <si>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</si>
  <si>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</si>
  <si>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</si>
  <si>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</si>
  <si>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</si>
  <si>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</si>
  <si>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</si>
  <si>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</si>
  <si>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</si>
  <si>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</si>
  <si>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</si>
  <si>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</si>
  <si>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</si>
  <si>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</si>
  <si>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</si>
  <si>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</si>
  <si>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</si>
  <si>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</si>
  <si>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</si>
  <si>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</si>
  <si>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</si>
  <si>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</si>
  <si>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</si>
  <si>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</si>
  <si>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</si>
  <si>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</si>
  <si>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</si>
  <si>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</si>
  <si>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</si>
  <si>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</si>
  <si>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</si>
  <si>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</si>
  <si>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</si>
  <si>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</si>
  <si>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</si>
  <si>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</si>
  <si>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</si>
  <si>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</si>
  <si>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</si>
  <si>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</si>
  <si>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</si>
  <si>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</si>
  <si>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</si>
  <si>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</si>
  <si>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</si>
  <si>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</si>
  <si>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</si>
  <si>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</si>
  <si>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</si>
  <si>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</si>
  <si>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</si>
  <si>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</si>
  <si>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</si>
  <si>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</si>
  <si>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</si>
  <si>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</si>
  <si>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</si>
  <si>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</si>
  <si>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</si>
  <si>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</si>
  <si>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</si>
  <si>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</si>
  <si>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</si>
  <si>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</si>
  <si>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</si>
  <si>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</si>
  <si>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</si>
  <si>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</si>
  <si>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</si>
  <si>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</si>
  <si>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</si>
  <si>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</si>
  <si>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</si>
  <si>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</si>
  <si>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</si>
  <si>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</si>
  <si>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</si>
  <si>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</si>
  <si>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</si>
  <si>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</si>
  <si>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</si>
  <si>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</si>
  <si>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</si>
  <si>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</si>
  <si>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</si>
  <si>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</si>
  <si>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</si>
  <si>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</si>
  <si>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</si>
  <si>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</si>
  <si>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</si>
  <si>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</si>
  <si>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</si>
  <si>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</si>
  <si>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</si>
  <si>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</si>
  <si>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</si>
  <si>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</si>
  <si>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</si>
  <si>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</si>
  <si>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</si>
  <si>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</si>
  <si>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</si>
  <si>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</si>
  <si>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</si>
  <si>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</si>
  <si>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</si>
  <si>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</si>
  <si>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</si>
  <si>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</si>
  <si>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</si>
  <si>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</si>
  <si>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</si>
  <si>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</si>
  <si>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</si>
  <si>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</si>
  <si>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</si>
  <si>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</si>
  <si>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</si>
  <si>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</si>
  <si>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</si>
  <si>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</si>
  <si>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</si>
  <si>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</si>
  <si>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</si>
  <si>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</si>
  <si>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</si>
  <si>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</si>
  <si>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</si>
  <si>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</si>
  <si>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</si>
  <si>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</si>
  <si>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</si>
  <si>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</si>
  <si>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</si>
  <si>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</si>
  <si>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</si>
  <si>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</si>
  <si>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</si>
  <si>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</si>
  <si>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</si>
  <si>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</si>
  <si>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</si>
  <si>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</si>
  <si>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</si>
  <si>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</si>
  <si>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</si>
  <si>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</si>
  <si>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</si>
  <si>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</si>
  <si>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</si>
  <si>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</si>
  <si>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</si>
  <si>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</si>
  <si>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</si>
  <si>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</si>
  <si>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</si>
  <si>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</si>
  <si>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</si>
  <si>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</si>
  <si>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</si>
  <si>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</si>
  <si>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</si>
  <si>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</si>
  <si>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</si>
  <si>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</si>
  <si>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</si>
  <si>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</si>
  <si>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</si>
  <si>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</si>
  <si>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</si>
  <si>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</si>
  <si>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</si>
  <si>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</si>
  <si>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</si>
  <si>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</si>
  <si>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</si>
  <si>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</si>
  <si>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</si>
  <si>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</si>
  <si>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</si>
  <si>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</si>
  <si>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 xml:space="preserve">ანგარიშგების თარიღი: 31.12.2020
</t>
  </si>
  <si>
    <t xml:space="preserve">ანგარიშგების პერიოდი: 01.01.2020 - 31.12.2020    </t>
  </si>
  <si>
    <t>საანგარიშო პერიოდი: 01.01.2020 - 31.12.2020</t>
  </si>
  <si>
    <t>მზღვეველი: სს "გრინ დაზღვევა საქართველო"</t>
  </si>
</sst>
</file>

<file path=xl/styles.xml><?xml version="1.0" encoding="utf-8"?>
<styleSheet xmlns="http://schemas.openxmlformats.org/spreadsheetml/2006/main">
  <numFmts count="7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a_r_i_-;\-* #,##0.00\ _L_a_r_i_-;_-* &quot;-&quot;??\ _L_a_r_i_-;_-@_-"/>
    <numFmt numFmtId="173" formatCode="_(* #,##0_);_(* \(#,##0\);_(* &quot;-&quot;??_);_(@_)"/>
    <numFmt numFmtId="174" formatCode="0.0%"/>
    <numFmt numFmtId="175" formatCode="&quot;$&quot;#,##0.0000_);\(&quot;$&quot;#,##0.0000\)"/>
    <numFmt numFmtId="176" formatCode="#,##0_)_%;\(#,##0\)_%;"/>
    <numFmt numFmtId="177" formatCode="_._.* #,##0.0_)_%;_._.* \(#,##0.0\)_%"/>
    <numFmt numFmtId="178" formatCode="#,##0.0_)_%;\(#,##0.0\)_%;\ \ .0_)_%"/>
    <numFmt numFmtId="179" formatCode="_._.* #,##0.00_)_%;_._.* \(#,##0.00\)_%"/>
    <numFmt numFmtId="180" formatCode="#,##0.00_)_%;\(#,##0.00\)_%;\ \ .00_)_%"/>
    <numFmt numFmtId="181" formatCode="_._.* #,##0.000_)_%;_._.* \(#,##0.000\)_%"/>
    <numFmt numFmtId="182" formatCode="#,##0.000_)_%;\(#,##0.000\)_%;\ \ .000_)_%"/>
    <numFmt numFmtId="183" formatCode="_-* #,##0.00\ _л_в_-;\-* #,##0.00\ _л_в_-;_-* &quot;-&quot;??\ _л_в_-;_-@_-"/>
    <numFmt numFmtId="184" formatCode="#,##0.00000"/>
    <numFmt numFmtId="185" formatCode="000"/>
    <numFmt numFmtId="186" formatCode="_._.* \(#,##0\)_%;_._.* #,##0_)_%;_._.* 0_)_%;_._.@_)_%"/>
    <numFmt numFmtId="187" formatCode="_._.&quot;$&quot;* \(#,##0\)_%;_._.&quot;$&quot;* #,##0_)_%;_._.&quot;$&quot;* 0_)_%;_._.@_)_%"/>
    <numFmt numFmtId="188" formatCode="* \(#,##0\);* #,##0_);&quot;-&quot;??_);@"/>
    <numFmt numFmtId="189" formatCode="&quot;$&quot;* #,##0_)_%;&quot;$&quot;* \(#,##0\)_%;&quot;$&quot;* &quot;-&quot;??_)_%;@_)_%"/>
    <numFmt numFmtId="190" formatCode="_._.&quot;$&quot;* #,##0.0_)_%;_._.&quot;$&quot;* \(#,##0.0\)_%"/>
    <numFmt numFmtId="191" formatCode="&quot;$&quot;* #,##0.0_)_%;&quot;$&quot;* \(#,##0.0\)_%;&quot;$&quot;* \ .0_)_%"/>
    <numFmt numFmtId="192" formatCode="_._.&quot;$&quot;* #,##0.00_)_%;_._.&quot;$&quot;* \(#,##0.00\)_%"/>
    <numFmt numFmtId="193" formatCode="&quot;$&quot;* #,##0.00_)_%;&quot;$&quot;* \(#,##0.00\)_%;&quot;$&quot;* \ .00_)_%"/>
    <numFmt numFmtId="194" formatCode="_._.&quot;$&quot;* #,##0.000_)_%;_._.&quot;$&quot;* \(#,##0.000\)_%"/>
    <numFmt numFmtId="195" formatCode="&quot;$&quot;* #,##0.000_)_%;&quot;$&quot;* \(#,##0.000\)_%;&quot;$&quot;* \ .000_)_%"/>
    <numFmt numFmtId="196" formatCode="mmmm\ d\,\ yyyy"/>
    <numFmt numFmtId="197" formatCode="* #,##0_);* \(#,##0\);&quot;-&quot;??_);@"/>
    <numFmt numFmtId="198" formatCode="_-* #,##0.00\ _z_ł_-;\-* #,##0.00\ _z_ł_-;_-* &quot;-&quot;??\ _z_ł_-;_-@_-"/>
    <numFmt numFmtId="199" formatCode="_-* #,##0.00\ [$€-1]_-;\-* #,##0.00\ [$€-1]_-;_-* &quot;-&quot;??\ [$€-1]_-"/>
    <numFmt numFmtId="200" formatCode="0.000000"/>
    <numFmt numFmtId="201" formatCode="0.0;\(0.0\)"/>
    <numFmt numFmtId="202" formatCode="#,##0.0_);\(#,##0.0\)"/>
    <numFmt numFmtId="203" formatCode="0.00\ %"/>
    <numFmt numFmtId="204" formatCode="_(&quot;MT&quot;* #,##0.00_);\(&quot;MT&quot;* #,##0.00\)"/>
    <numFmt numFmtId="205" formatCode="General_)"/>
    <numFmt numFmtId="206" formatCode="###0;[Red]\(###0\)"/>
    <numFmt numFmtId="207" formatCode="0.00_)"/>
    <numFmt numFmtId="208" formatCode="0_)"/>
    <numFmt numFmtId="209" formatCode="_(* #,##0_);\(* #,##0\)"/>
    <numFmt numFmtId="210" formatCode="0_)%;\(0\)%"/>
    <numFmt numFmtId="211" formatCode="_._._(* 0_)%;_._.* \(0\)%"/>
    <numFmt numFmtId="212" formatCode="_(0_)%;\(0\)%"/>
    <numFmt numFmtId="213" formatCode="0%_);\(0%\)"/>
    <numFmt numFmtId="214" formatCode="_(0.0_)%;\(0.0\)%"/>
    <numFmt numFmtId="215" formatCode="_._._(* 0.0_)%;_._.* \(0.0\)%"/>
    <numFmt numFmtId="216" formatCode="_(0.00_)%;\(0.00\)%"/>
    <numFmt numFmtId="217" formatCode="_._._(* 0.00_)%;_._.* \(0.00\)%"/>
    <numFmt numFmtId="218" formatCode="_(0.000_)%;\(0.000\)%"/>
    <numFmt numFmtId="219" formatCode="_._._(* 0.000_)%;_._.* \(0.000\)%"/>
    <numFmt numFmtId="220" formatCode="mm/dd/yy"/>
    <numFmt numFmtId="221" formatCode="#,##0;\(#,##0\)"/>
    <numFmt numFmtId="222" formatCode="_-* #,##0&quot;р.&quot;_-;\-* #,##0&quot;р.&quot;_-;_-* &quot;-&quot;&quot;р.&quot;_-;_-@_-"/>
    <numFmt numFmtId="223" formatCode="_-* #,##0.00&quot;р.&quot;_-;\-* #,##0.00&quot;р.&quot;_-;_-* &quot;-&quot;??&quot;р.&quot;_-;_-@_-"/>
    <numFmt numFmtId="224" formatCode="_-* #,##0\ _р_._-;\-* #,##0\ _р_._-;_-* &quot;-&quot;\ _р_._-;_-@_-"/>
    <numFmt numFmtId="225" formatCode="_-* #,##0.00\ _р_._-;\-* #,##0.00\ _р_._-;_-* &quot;-&quot;??\ _р_._-;_-@_-"/>
    <numFmt numFmtId="226" formatCode="_-* #,##0_р_._-;\-* #,##0_р_._-;_-* &quot;-&quot;_р_._-;_-@_-"/>
    <numFmt numFmtId="227" formatCode="_-* #,##0.00_р_._-;\-* #,##0.00_р_._-;_-* &quot;-&quot;??_р_._-;_-@_-"/>
    <numFmt numFmtId="228" formatCode="_-* #,##0.00\ _К_р_б_._-;\-* #,##0.00\ _К_р_б_._-;_-* &quot;-&quot;??\ _К_р_б_._-;_-@_-"/>
  </numFmts>
  <fonts count="108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8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9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9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9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9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9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0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175" fontId="0" fillId="0" borderId="0" applyFill="0" applyBorder="0" applyAlignment="0">
      <protection/>
    </xf>
    <xf numFmtId="0" fontId="91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2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0" fillId="0" borderId="0" applyFont="0" applyFill="0" applyBorder="0" applyAlignment="0" applyProtection="0"/>
    <xf numFmtId="175" fontId="17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1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88" fillId="0" borderId="0" applyFont="0" applyFill="0" applyBorder="0" applyAlignment="0" applyProtection="0"/>
    <xf numFmtId="17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6" fontId="23" fillId="0" borderId="0" applyFill="0" applyBorder="0" applyProtection="0">
      <alignment/>
    </xf>
    <xf numFmtId="187" fontId="15" fillId="0" borderId="0" applyFont="0" applyFill="0" applyBorder="0" applyAlignment="0" applyProtection="0"/>
    <xf numFmtId="188" fontId="24" fillId="0" borderId="0" applyFill="0" applyBorder="0" applyProtection="0">
      <alignment/>
    </xf>
    <xf numFmtId="188" fontId="24" fillId="0" borderId="6" applyFill="0" applyProtection="0">
      <alignment/>
    </xf>
    <xf numFmtId="188" fontId="24" fillId="0" borderId="7" applyFill="0" applyProtection="0">
      <alignment/>
    </xf>
    <xf numFmtId="188" fontId="24" fillId="0" borderId="0" applyFill="0" applyBorder="0" applyProtection="0">
      <alignment/>
    </xf>
    <xf numFmtId="17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5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24" fillId="0" borderId="0" applyFill="0" applyBorder="0" applyProtection="0">
      <alignment/>
    </xf>
    <xf numFmtId="197" fontId="24" fillId="0" borderId="6" applyFill="0" applyProtection="0">
      <alignment/>
    </xf>
    <xf numFmtId="197" fontId="24" fillId="0" borderId="7" applyFill="0" applyProtection="0">
      <alignment/>
    </xf>
    <xf numFmtId="197" fontId="24" fillId="0" borderId="0" applyFill="0" applyBorder="0" applyProtection="0">
      <alignment/>
    </xf>
    <xf numFmtId="198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9" fontId="29" fillId="0" borderId="0" applyFont="0" applyFill="0" applyBorder="0" applyAlignment="0" applyProtection="0"/>
    <xf numFmtId="200" fontId="24" fillId="0" borderId="5" applyFill="0" applyBorder="0">
      <alignment horizontal="center" vertical="center"/>
      <protection/>
    </xf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6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7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8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01" fontId="15" fillId="0" borderId="0" applyFill="0" applyBorder="0">
      <alignment horizontal="center" vertical="center"/>
      <protection/>
    </xf>
    <xf numFmtId="0" fontId="100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202" fontId="39" fillId="64" borderId="0">
      <alignment/>
      <protection/>
    </xf>
    <xf numFmtId="203" fontId="40" fillId="0" borderId="19">
      <alignment horizontal="center"/>
      <protection/>
    </xf>
    <xf numFmtId="0" fontId="10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202" fontId="42" fillId="65" borderId="0">
      <alignment/>
      <protection/>
    </xf>
    <xf numFmtId="14" fontId="40" fillId="0" borderId="19">
      <alignment horizontal="center"/>
      <protection/>
    </xf>
    <xf numFmtId="204" fontId="40" fillId="0" borderId="19">
      <alignment/>
      <protection/>
    </xf>
    <xf numFmtId="205" fontId="43" fillId="0" borderId="0" applyFont="0" applyFill="0" applyBorder="0" applyAlignment="0" applyProtection="0"/>
    <xf numFmtId="206" fontId="43" fillId="0" borderId="0" applyFont="0" applyFill="0" applyBorder="0" applyAlignment="0" applyProtection="0"/>
    <xf numFmtId="207" fontId="43" fillId="0" borderId="0" applyFont="0" applyFill="0" applyBorder="0" applyAlignment="0" applyProtection="0"/>
    <xf numFmtId="208" fontId="43" fillId="0" borderId="0" applyFont="0" applyFill="0" applyBorder="0" applyAlignment="0" applyProtection="0"/>
    <xf numFmtId="0" fontId="102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7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46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9" fontId="19" fillId="0" borderId="19">
      <alignment/>
      <protection/>
    </xf>
    <xf numFmtId="209" fontId="40" fillId="0" borderId="19">
      <alignment/>
      <protection/>
    </xf>
    <xf numFmtId="0" fontId="103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12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6" fillId="0" borderId="0" applyFont="0" applyFill="0" applyBorder="0" applyAlignment="0" applyProtection="0"/>
    <xf numFmtId="21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4" fontId="16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6" fillId="0" borderId="0" applyFont="0" applyFill="0" applyBorder="0" applyAlignment="0" applyProtection="0"/>
    <xf numFmtId="217" fontId="15" fillId="0" borderId="0" applyFont="0" applyFill="0" applyBorder="0" applyAlignment="0" applyProtection="0"/>
    <xf numFmtId="218" fontId="16" fillId="0" borderId="0" applyFont="0" applyFill="0" applyBorder="0" applyAlignment="0" applyProtection="0"/>
    <xf numFmtId="21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2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21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5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4" fontId="17" fillId="0" borderId="0" applyFont="0" applyFill="0" applyBorder="0" applyAlignment="0" applyProtection="0"/>
    <xf numFmtId="225" fontId="17" fillId="0" borderId="0" applyFont="0" applyFill="0" applyBorder="0" applyAlignment="0" applyProtection="0"/>
    <xf numFmtId="226" fontId="17" fillId="0" borderId="0" applyFont="0" applyFill="0" applyBorder="0" applyAlignment="0" applyProtection="0"/>
    <xf numFmtId="227" fontId="17" fillId="0" borderId="0" applyFont="0" applyFill="0" applyBorder="0" applyAlignment="0" applyProtection="0"/>
    <xf numFmtId="228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3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3" fontId="78" fillId="73" borderId="39" xfId="274" applyNumberFormat="1" applyFont="1" applyFill="1" applyBorder="1" applyAlignment="1">
      <alignment vertical="center" wrapText="1"/>
    </xf>
    <xf numFmtId="173" fontId="78" fillId="56" borderId="40" xfId="274" applyNumberFormat="1" applyFont="1" applyFill="1" applyBorder="1" applyAlignment="1">
      <alignment horizontal="center"/>
    </xf>
    <xf numFmtId="173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3" fontId="78" fillId="73" borderId="45" xfId="274" applyNumberFormat="1" applyFont="1" applyFill="1" applyBorder="1" applyAlignment="1">
      <alignment vertical="center" wrapText="1"/>
    </xf>
    <xf numFmtId="173" fontId="78" fillId="71" borderId="46" xfId="274" applyNumberFormat="1" applyFont="1" applyFill="1" applyBorder="1" applyAlignment="1">
      <alignment/>
    </xf>
    <xf numFmtId="173" fontId="78" fillId="0" borderId="47" xfId="274" applyNumberFormat="1" applyFont="1" applyBorder="1" applyAlignment="1">
      <alignment vertical="center" wrapText="1"/>
    </xf>
    <xf numFmtId="173" fontId="78" fillId="73" borderId="46" xfId="274" applyNumberFormat="1" applyFont="1" applyFill="1" applyBorder="1" applyAlignment="1">
      <alignment wrapText="1"/>
    </xf>
    <xf numFmtId="173" fontId="78" fillId="73" borderId="48" xfId="274" applyNumberFormat="1" applyFont="1" applyFill="1" applyBorder="1" applyAlignment="1">
      <alignment wrapText="1"/>
    </xf>
    <xf numFmtId="173" fontId="78" fillId="73" borderId="47" xfId="274" applyNumberFormat="1" applyFont="1" applyFill="1" applyBorder="1" applyAlignment="1">
      <alignment wrapText="1"/>
    </xf>
    <xf numFmtId="173" fontId="78" fillId="0" borderId="46" xfId="274" applyNumberFormat="1" applyFont="1" applyBorder="1" applyAlignment="1" applyProtection="1">
      <alignment vertical="center" wrapText="1"/>
      <protection locked="0"/>
    </xf>
    <xf numFmtId="173" fontId="78" fillId="70" borderId="47" xfId="444" applyNumberFormat="1" applyFont="1" applyFill="1" applyBorder="1">
      <alignment/>
      <protection/>
    </xf>
    <xf numFmtId="173" fontId="78" fillId="56" borderId="46" xfId="274" applyNumberFormat="1" applyFont="1" applyFill="1" applyBorder="1" applyAlignment="1">
      <alignment wrapText="1"/>
    </xf>
    <xf numFmtId="173" fontId="78" fillId="70" borderId="49" xfId="444" applyNumberFormat="1" applyFont="1" applyFill="1" applyBorder="1">
      <alignment/>
      <protection/>
    </xf>
    <xf numFmtId="173" fontId="78" fillId="0" borderId="47" xfId="274" applyNumberFormat="1" applyFont="1" applyBorder="1" applyAlignment="1" applyProtection="1">
      <alignment vertical="center" wrapText="1"/>
      <protection locked="0"/>
    </xf>
    <xf numFmtId="173" fontId="78" fillId="73" borderId="50" xfId="274" applyNumberFormat="1" applyFont="1" applyFill="1" applyBorder="1" applyAlignment="1">
      <alignment vertical="center" wrapText="1"/>
    </xf>
    <xf numFmtId="173" fontId="78" fillId="70" borderId="48" xfId="444" applyNumberFormat="1" applyFont="1" applyFill="1" applyBorder="1">
      <alignment/>
      <protection/>
    </xf>
    <xf numFmtId="173" fontId="78" fillId="73" borderId="46" xfId="274" applyNumberFormat="1" applyFont="1" applyFill="1" applyBorder="1" applyAlignment="1">
      <alignment vertical="center" wrapText="1"/>
    </xf>
    <xf numFmtId="173" fontId="78" fillId="0" borderId="48" xfId="274" applyNumberFormat="1" applyFont="1" applyBorder="1" applyAlignment="1">
      <alignment vertical="center" wrapText="1"/>
    </xf>
    <xf numFmtId="173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3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3" fontId="80" fillId="74" borderId="48" xfId="274" applyNumberFormat="1" applyFont="1" applyFill="1" applyBorder="1" applyAlignment="1" applyProtection="1">
      <alignment vertical="center" wrapText="1"/>
      <protection locked="0"/>
    </xf>
    <xf numFmtId="173" fontId="80" fillId="74" borderId="40" xfId="274" applyNumberFormat="1" applyFont="1" applyFill="1" applyBorder="1" applyAlignment="1" applyProtection="1">
      <alignment vertical="center" wrapText="1"/>
      <protection locked="0"/>
    </xf>
    <xf numFmtId="173" fontId="80" fillId="74" borderId="47" xfId="274" applyNumberFormat="1" applyFont="1" applyFill="1" applyBorder="1" applyAlignment="1" applyProtection="1">
      <alignment vertical="center" wrapText="1"/>
      <protection locked="0"/>
    </xf>
    <xf numFmtId="173" fontId="80" fillId="74" borderId="51" xfId="274" applyNumberFormat="1" applyFont="1" applyFill="1" applyBorder="1" applyAlignment="1" applyProtection="1">
      <alignment vertical="center" wrapText="1"/>
      <protection locked="0"/>
    </xf>
    <xf numFmtId="173" fontId="80" fillId="74" borderId="50" xfId="274" applyNumberFormat="1" applyFont="1" applyFill="1" applyBorder="1" applyAlignment="1" applyProtection="1">
      <alignment vertical="center" wrapText="1"/>
      <protection locked="0"/>
    </xf>
    <xf numFmtId="173" fontId="80" fillId="74" borderId="52" xfId="274" applyNumberFormat="1" applyFont="1" applyFill="1" applyBorder="1" applyAlignment="1" applyProtection="1">
      <alignment vertical="center" wrapText="1"/>
      <protection locked="0"/>
    </xf>
    <xf numFmtId="173" fontId="78" fillId="73" borderId="52" xfId="274" applyNumberFormat="1" applyFont="1" applyFill="1" applyBorder="1" applyAlignment="1">
      <alignment vertical="center" wrapText="1"/>
    </xf>
    <xf numFmtId="173" fontId="80" fillId="74" borderId="53" xfId="274" applyNumberFormat="1" applyFont="1" applyFill="1" applyBorder="1" applyAlignment="1" applyProtection="1">
      <alignment vertical="center" wrapText="1"/>
      <protection locked="0"/>
    </xf>
    <xf numFmtId="173" fontId="78" fillId="73" borderId="44" xfId="274" applyNumberFormat="1" applyFont="1" applyFill="1" applyBorder="1" applyAlignment="1">
      <alignment vertical="center" wrapText="1"/>
    </xf>
    <xf numFmtId="173" fontId="78" fillId="56" borderId="38" xfId="274" applyNumberFormat="1" applyFont="1" applyFill="1" applyBorder="1" applyAlignment="1">
      <alignment horizontal="center"/>
    </xf>
    <xf numFmtId="173" fontId="78" fillId="70" borderId="5" xfId="444" applyNumberFormat="1" applyFont="1" applyFill="1" applyBorder="1" applyAlignment="1">
      <alignment horizontal="center"/>
      <protection/>
    </xf>
    <xf numFmtId="173" fontId="78" fillId="70" borderId="18" xfId="444" applyNumberFormat="1" applyFont="1" applyFill="1" applyBorder="1" applyAlignment="1">
      <alignment horizontal="center"/>
      <protection/>
    </xf>
    <xf numFmtId="173" fontId="78" fillId="70" borderId="54" xfId="444" applyNumberFormat="1" applyFont="1" applyFill="1" applyBorder="1" applyAlignment="1">
      <alignment horizontal="center"/>
      <protection/>
    </xf>
    <xf numFmtId="173" fontId="78" fillId="70" borderId="5" xfId="444" applyNumberFormat="1" applyFont="1" applyFill="1" applyBorder="1">
      <alignment/>
      <protection/>
    </xf>
    <xf numFmtId="173" fontId="78" fillId="70" borderId="18" xfId="444" applyNumberFormat="1" applyFont="1" applyFill="1" applyBorder="1">
      <alignment/>
      <protection/>
    </xf>
    <xf numFmtId="173" fontId="78" fillId="70" borderId="54" xfId="444" applyNumberFormat="1" applyFont="1" applyFill="1" applyBorder="1">
      <alignment/>
      <protection/>
    </xf>
    <xf numFmtId="173" fontId="78" fillId="0" borderId="54" xfId="274" applyNumberFormat="1" applyFont="1" applyBorder="1" applyAlignment="1" applyProtection="1">
      <alignment vertical="center"/>
      <protection locked="0"/>
    </xf>
    <xf numFmtId="173" fontId="78" fillId="0" borderId="18" xfId="274" applyNumberFormat="1" applyFont="1" applyBorder="1" applyAlignment="1" applyProtection="1">
      <alignment vertical="center"/>
      <protection locked="0"/>
    </xf>
    <xf numFmtId="173" fontId="78" fillId="0" borderId="5" xfId="274" applyNumberFormat="1" applyFont="1" applyBorder="1" applyAlignment="1">
      <alignment vertical="center"/>
    </xf>
    <xf numFmtId="173" fontId="78" fillId="73" borderId="40" xfId="274" applyNumberFormat="1" applyFont="1" applyFill="1" applyBorder="1" applyAlignment="1">
      <alignment/>
    </xf>
    <xf numFmtId="173" fontId="78" fillId="71" borderId="40" xfId="274" applyNumberFormat="1" applyFont="1" applyFill="1" applyBorder="1" applyAlignment="1">
      <alignment/>
    </xf>
    <xf numFmtId="173" fontId="78" fillId="73" borderId="54" xfId="274" applyNumberFormat="1" applyFont="1" applyFill="1" applyBorder="1" applyAlignment="1">
      <alignment/>
    </xf>
    <xf numFmtId="173" fontId="78" fillId="73" borderId="5" xfId="274" applyNumberFormat="1" applyFont="1" applyFill="1" applyBorder="1" applyAlignment="1">
      <alignment/>
    </xf>
    <xf numFmtId="173" fontId="78" fillId="0" borderId="40" xfId="274" applyNumberFormat="1" applyFont="1" applyBorder="1" applyAlignment="1" applyProtection="1">
      <alignment vertical="center"/>
      <protection locked="0"/>
    </xf>
    <xf numFmtId="173" fontId="78" fillId="56" borderId="40" xfId="274" applyNumberFormat="1" applyFont="1" applyFill="1" applyBorder="1" applyAlignment="1">
      <alignment/>
    </xf>
    <xf numFmtId="173" fontId="78" fillId="0" borderId="5" xfId="274" applyNumberFormat="1" applyFont="1" applyBorder="1" applyAlignment="1" applyProtection="1">
      <alignment vertical="center"/>
      <protection locked="0"/>
    </xf>
    <xf numFmtId="173" fontId="78" fillId="73" borderId="39" xfId="274" applyNumberFormat="1" applyFont="1" applyFill="1" applyBorder="1" applyAlignment="1">
      <alignment vertical="center"/>
    </xf>
    <xf numFmtId="173" fontId="78" fillId="73" borderId="40" xfId="274" applyNumberFormat="1" applyFont="1" applyFill="1" applyBorder="1" applyAlignment="1">
      <alignment vertical="center"/>
    </xf>
    <xf numFmtId="173" fontId="78" fillId="0" borderId="54" xfId="274" applyNumberFormat="1" applyFont="1" applyBorder="1" applyAlignment="1">
      <alignment vertical="center"/>
    </xf>
    <xf numFmtId="173" fontId="78" fillId="71" borderId="40" xfId="274" applyNumberFormat="1" applyFont="1" applyFill="1" applyBorder="1" applyAlignment="1">
      <alignment horizontal="center"/>
    </xf>
    <xf numFmtId="173" fontId="78" fillId="0" borderId="54" xfId="274" applyNumberFormat="1" applyFont="1" applyBorder="1" applyAlignment="1" applyProtection="1">
      <alignment horizontal="center" vertical="center"/>
      <protection locked="0"/>
    </xf>
    <xf numFmtId="173" fontId="78" fillId="0" borderId="18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/>
    </xf>
    <xf numFmtId="173" fontId="78" fillId="73" borderId="54" xfId="274" applyNumberFormat="1" applyFont="1" applyFill="1" applyBorder="1" applyAlignment="1">
      <alignment horizontal="center"/>
    </xf>
    <xf numFmtId="173" fontId="78" fillId="73" borderId="5" xfId="274" applyNumberFormat="1" applyFont="1" applyFill="1" applyBorder="1" applyAlignment="1">
      <alignment horizontal="center"/>
    </xf>
    <xf numFmtId="173" fontId="78" fillId="0" borderId="40" xfId="274" applyNumberFormat="1" applyFont="1" applyBorder="1" applyAlignment="1" applyProtection="1">
      <alignment horizontal="center" vertical="center"/>
      <protection locked="0"/>
    </xf>
    <xf numFmtId="173" fontId="78" fillId="0" borderId="5" xfId="274" applyNumberFormat="1" applyFont="1" applyBorder="1" applyAlignment="1" applyProtection="1">
      <alignment horizontal="center" vertical="center"/>
      <protection locked="0"/>
    </xf>
    <xf numFmtId="173" fontId="78" fillId="73" borderId="39" xfId="274" applyNumberFormat="1" applyFont="1" applyFill="1" applyBorder="1" applyAlignment="1">
      <alignment horizontal="center" vertical="center"/>
    </xf>
    <xf numFmtId="173" fontId="78" fillId="73" borderId="40" xfId="274" applyNumberFormat="1" applyFont="1" applyFill="1" applyBorder="1" applyAlignment="1">
      <alignment horizontal="center" vertical="center"/>
    </xf>
    <xf numFmtId="173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3" fontId="78" fillId="71" borderId="38" xfId="274" applyNumberFormat="1" applyFont="1" applyFill="1" applyBorder="1" applyAlignment="1">
      <alignment/>
    </xf>
    <xf numFmtId="173" fontId="78" fillId="71" borderId="34" xfId="274" applyNumberFormat="1" applyFont="1" applyFill="1" applyBorder="1" applyAlignment="1">
      <alignment/>
    </xf>
    <xf numFmtId="173" fontId="78" fillId="0" borderId="41" xfId="274" applyNumberFormat="1" applyFont="1" applyBorder="1" applyAlignment="1" applyProtection="1">
      <alignment vertical="center" wrapText="1"/>
      <protection locked="0"/>
    </xf>
    <xf numFmtId="173" fontId="78" fillId="0" borderId="54" xfId="274" applyNumberFormat="1" applyFont="1" applyBorder="1" applyAlignment="1" applyProtection="1">
      <alignment vertical="center" wrapText="1"/>
      <protection locked="0"/>
    </xf>
    <xf numFmtId="173" fontId="78" fillId="0" borderId="35" xfId="274" applyNumberFormat="1" applyFont="1" applyBorder="1" applyAlignment="1" applyProtection="1">
      <alignment vertical="center" wrapText="1"/>
      <protection locked="0"/>
    </xf>
    <xf numFmtId="173" fontId="78" fillId="0" borderId="42" xfId="274" applyNumberFormat="1" applyFont="1" applyBorder="1" applyAlignment="1" applyProtection="1">
      <alignment vertical="center" wrapText="1"/>
      <protection locked="0"/>
    </xf>
    <xf numFmtId="173" fontId="78" fillId="0" borderId="18" xfId="274" applyNumberFormat="1" applyFont="1" applyBorder="1" applyAlignment="1" applyProtection="1">
      <alignment vertical="center" wrapText="1"/>
      <protection locked="0"/>
    </xf>
    <xf numFmtId="173" fontId="78" fillId="0" borderId="36" xfId="274" applyNumberFormat="1" applyFont="1" applyBorder="1" applyAlignment="1" applyProtection="1">
      <alignment vertical="center" wrapText="1"/>
      <protection locked="0"/>
    </xf>
    <xf numFmtId="173" fontId="78" fillId="0" borderId="43" xfId="274" applyNumberFormat="1" applyFont="1" applyBorder="1" applyAlignment="1">
      <alignment vertical="center" wrapText="1"/>
    </xf>
    <xf numFmtId="173" fontId="78" fillId="0" borderId="5" xfId="274" applyNumberFormat="1" applyFont="1" applyBorder="1" applyAlignment="1">
      <alignment vertical="center" wrapText="1"/>
    </xf>
    <xf numFmtId="173" fontId="78" fillId="0" borderId="37" xfId="274" applyNumberFormat="1" applyFont="1" applyBorder="1" applyAlignment="1">
      <alignment vertical="center" wrapText="1"/>
    </xf>
    <xf numFmtId="173" fontId="78" fillId="73" borderId="38" xfId="274" applyNumberFormat="1" applyFont="1" applyFill="1" applyBorder="1" applyAlignment="1">
      <alignment wrapText="1"/>
    </xf>
    <xf numFmtId="173" fontId="78" fillId="73" borderId="40" xfId="274" applyNumberFormat="1" applyFont="1" applyFill="1" applyBorder="1" applyAlignment="1">
      <alignment wrapText="1"/>
    </xf>
    <xf numFmtId="173" fontId="78" fillId="73" borderId="34" xfId="274" applyNumberFormat="1" applyFont="1" applyFill="1" applyBorder="1" applyAlignment="1">
      <alignment wrapText="1"/>
    </xf>
    <xf numFmtId="173" fontId="78" fillId="73" borderId="41" xfId="274" applyNumberFormat="1" applyFont="1" applyFill="1" applyBorder="1" applyAlignment="1">
      <alignment wrapText="1"/>
    </xf>
    <xf numFmtId="173" fontId="78" fillId="73" borderId="54" xfId="274" applyNumberFormat="1" applyFont="1" applyFill="1" applyBorder="1" applyAlignment="1">
      <alignment wrapText="1"/>
    </xf>
    <xf numFmtId="173" fontId="78" fillId="73" borderId="35" xfId="274" applyNumberFormat="1" applyFont="1" applyFill="1" applyBorder="1" applyAlignment="1">
      <alignment wrapText="1"/>
    </xf>
    <xf numFmtId="173" fontId="78" fillId="73" borderId="43" xfId="274" applyNumberFormat="1" applyFont="1" applyFill="1" applyBorder="1" applyAlignment="1">
      <alignment wrapText="1"/>
    </xf>
    <xf numFmtId="173" fontId="78" fillId="73" borderId="5" xfId="274" applyNumberFormat="1" applyFont="1" applyFill="1" applyBorder="1" applyAlignment="1">
      <alignment wrapText="1"/>
    </xf>
    <xf numFmtId="173" fontId="78" fillId="73" borderId="37" xfId="274" applyNumberFormat="1" applyFont="1" applyFill="1" applyBorder="1" applyAlignment="1">
      <alignment wrapText="1"/>
    </xf>
    <xf numFmtId="173" fontId="78" fillId="0" borderId="38" xfId="274" applyNumberFormat="1" applyFont="1" applyBorder="1" applyAlignment="1" applyProtection="1">
      <alignment vertical="center" wrapText="1"/>
      <protection locked="0"/>
    </xf>
    <xf numFmtId="173" fontId="78" fillId="0" borderId="40" xfId="274" applyNumberFormat="1" applyFont="1" applyBorder="1" applyAlignment="1" applyProtection="1">
      <alignment vertical="center" wrapText="1"/>
      <protection locked="0"/>
    </xf>
    <xf numFmtId="173" fontId="78" fillId="0" borderId="34" xfId="274" applyNumberFormat="1" applyFont="1" applyBorder="1" applyAlignment="1" applyProtection="1">
      <alignment vertical="center" wrapText="1"/>
      <protection locked="0"/>
    </xf>
    <xf numFmtId="173" fontId="78" fillId="56" borderId="38" xfId="274" applyNumberFormat="1" applyFont="1" applyFill="1" applyBorder="1" applyAlignment="1">
      <alignment wrapText="1"/>
    </xf>
    <xf numFmtId="173" fontId="78" fillId="56" borderId="40" xfId="274" applyNumberFormat="1" applyFont="1" applyFill="1" applyBorder="1" applyAlignment="1">
      <alignment wrapText="1"/>
    </xf>
    <xf numFmtId="173" fontId="78" fillId="56" borderId="34" xfId="274" applyNumberFormat="1" applyFont="1" applyFill="1" applyBorder="1" applyAlignment="1">
      <alignment wrapText="1"/>
    </xf>
    <xf numFmtId="173" fontId="78" fillId="73" borderId="38" xfId="274" applyNumberFormat="1" applyFont="1" applyFill="1" applyBorder="1" applyAlignment="1">
      <alignment vertical="center" wrapText="1"/>
    </xf>
    <xf numFmtId="173" fontId="78" fillId="73" borderId="40" xfId="274" applyNumberFormat="1" applyFont="1" applyFill="1" applyBorder="1" applyAlignment="1">
      <alignment vertical="center" wrapText="1"/>
    </xf>
    <xf numFmtId="173" fontId="78" fillId="73" borderId="34" xfId="274" applyNumberFormat="1" applyFont="1" applyFill="1" applyBorder="1" applyAlignment="1">
      <alignment vertical="center" wrapText="1"/>
    </xf>
    <xf numFmtId="173" fontId="78" fillId="0" borderId="5" xfId="274" applyNumberFormat="1" applyFont="1" applyBorder="1" applyAlignment="1" applyProtection="1">
      <alignment vertical="center" wrapText="1"/>
      <protection locked="0"/>
    </xf>
    <xf numFmtId="173" fontId="78" fillId="0" borderId="37" xfId="274" applyNumberFormat="1" applyFont="1" applyBorder="1" applyAlignment="1" applyProtection="1">
      <alignment vertical="center" wrapText="1"/>
      <protection locked="0"/>
    </xf>
    <xf numFmtId="173" fontId="78" fillId="0" borderId="41" xfId="274" applyNumberFormat="1" applyFont="1" applyBorder="1" applyAlignment="1">
      <alignment vertical="center" wrapText="1"/>
    </xf>
    <xf numFmtId="173" fontId="78" fillId="0" borderId="54" xfId="274" applyNumberFormat="1" applyFont="1" applyBorder="1" applyAlignment="1">
      <alignment vertical="center" wrapText="1"/>
    </xf>
    <xf numFmtId="173" fontId="78" fillId="0" borderId="35" xfId="274" applyNumberFormat="1" applyFont="1" applyBorder="1" applyAlignment="1">
      <alignment vertical="center" wrapText="1"/>
    </xf>
    <xf numFmtId="173" fontId="78" fillId="0" borderId="43" xfId="274" applyNumberFormat="1" applyFont="1" applyBorder="1" applyAlignment="1" applyProtection="1">
      <alignment vertical="center" wrapText="1"/>
      <protection locked="0"/>
    </xf>
    <xf numFmtId="173" fontId="78" fillId="0" borderId="48" xfId="274" applyNumberFormat="1" applyFont="1" applyBorder="1" applyAlignment="1" applyProtection="1">
      <alignment vertical="center" wrapText="1"/>
      <protection locked="0"/>
    </xf>
    <xf numFmtId="173" fontId="78" fillId="0" borderId="49" xfId="274" applyNumberFormat="1" applyFont="1" applyBorder="1" applyAlignment="1" applyProtection="1">
      <alignment vertical="center" wrapText="1"/>
      <protection locked="0"/>
    </xf>
    <xf numFmtId="173" fontId="80" fillId="74" borderId="49" xfId="274" applyNumberFormat="1" applyFont="1" applyFill="1" applyBorder="1" applyAlignment="1" applyProtection="1">
      <alignment vertical="center" wrapText="1"/>
      <protection locked="0"/>
    </xf>
    <xf numFmtId="173" fontId="78" fillId="70" borderId="42" xfId="444" applyNumberFormat="1" applyFont="1" applyFill="1" applyBorder="1">
      <alignment/>
      <protection/>
    </xf>
    <xf numFmtId="173" fontId="78" fillId="70" borderId="36" xfId="444" applyNumberFormat="1" applyFont="1" applyFill="1" applyBorder="1">
      <alignment/>
      <protection/>
    </xf>
    <xf numFmtId="173" fontId="78" fillId="70" borderId="41" xfId="444" applyNumberFormat="1" applyFont="1" applyFill="1" applyBorder="1">
      <alignment/>
      <protection/>
    </xf>
    <xf numFmtId="173" fontId="78" fillId="70" borderId="35" xfId="444" applyNumberFormat="1" applyFont="1" applyFill="1" applyBorder="1">
      <alignment/>
      <protection/>
    </xf>
    <xf numFmtId="173" fontId="78" fillId="70" borderId="43" xfId="444" applyNumberFormat="1" applyFont="1" applyFill="1" applyBorder="1">
      <alignment/>
      <protection/>
    </xf>
    <xf numFmtId="173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3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9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3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3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3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3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3" fontId="2" fillId="56" borderId="70" xfId="188" applyNumberFormat="1" applyFont="1" applyFill="1" applyBorder="1" applyAlignment="1">
      <alignment horizontal="right" vertical="center"/>
    </xf>
    <xf numFmtId="173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3" fontId="2" fillId="0" borderId="0" xfId="0" applyNumberFormat="1" applyFont="1" applyAlignment="1">
      <alignment vertical="center"/>
    </xf>
    <xf numFmtId="4" fontId="107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3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3" fontId="3" fillId="56" borderId="70" xfId="175" applyNumberFormat="1" applyFont="1" applyFill="1" applyBorder="1" applyAlignment="1">
      <alignment horizontal="right" vertical="center"/>
    </xf>
    <xf numFmtId="169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3" fontId="3" fillId="56" borderId="69" xfId="165" applyNumberFormat="1" applyFont="1" applyFill="1" applyBorder="1" applyAlignment="1">
      <alignment horizontal="right" vertical="center"/>
    </xf>
    <xf numFmtId="173" fontId="3" fillId="56" borderId="65" xfId="165" applyNumberFormat="1" applyFont="1" applyFill="1" applyBorder="1" applyAlignment="1">
      <alignment horizontal="right" vertical="center"/>
    </xf>
    <xf numFmtId="173" fontId="3" fillId="56" borderId="69" xfId="188" applyNumberFormat="1" applyFont="1" applyFill="1" applyBorder="1" applyAlignment="1">
      <alignment horizontal="right" vertical="center"/>
    </xf>
    <xf numFmtId="173" fontId="81" fillId="56" borderId="70" xfId="175" applyNumberFormat="1" applyFont="1" applyFill="1" applyBorder="1" applyAlignment="1">
      <alignment horizontal="right" vertical="center"/>
    </xf>
    <xf numFmtId="173" fontId="81" fillId="56" borderId="65" xfId="175" applyNumberFormat="1" applyFont="1" applyFill="1" applyBorder="1" applyAlignment="1">
      <alignment horizontal="right" vertical="center"/>
    </xf>
    <xf numFmtId="173" fontId="81" fillId="56" borderId="74" xfId="175" applyNumberFormat="1" applyFont="1" applyFill="1" applyBorder="1" applyAlignment="1">
      <alignment horizontal="right" vertical="center"/>
    </xf>
    <xf numFmtId="173" fontId="2" fillId="0" borderId="0" xfId="375" applyNumberFormat="1" applyFont="1">
      <alignment/>
      <protection/>
    </xf>
    <xf numFmtId="3" fontId="3" fillId="56" borderId="65" xfId="165" applyNumberFormat="1" applyFont="1" applyFill="1" applyBorder="1" applyAlignment="1">
      <alignment horizontal="right" vertical="center"/>
    </xf>
    <xf numFmtId="169" fontId="3" fillId="56" borderId="65" xfId="165" applyNumberFormat="1" applyFont="1" applyFill="1" applyBorder="1" applyAlignment="1">
      <alignment horizontal="right" vertical="center"/>
    </xf>
    <xf numFmtId="0" fontId="78" fillId="72" borderId="49" xfId="0" applyFont="1" applyFill="1" applyBorder="1" applyAlignment="1">
      <alignment horizontal="center" vertical="center" wrapText="1"/>
    </xf>
    <xf numFmtId="173" fontId="2" fillId="0" borderId="0" xfId="375" applyNumberFormat="1" applyFont="1" applyAlignment="1">
      <alignment vertical="center"/>
      <protection/>
    </xf>
    <xf numFmtId="0" fontId="2" fillId="0" borderId="0" xfId="375" applyFont="1" applyAlignment="1" applyProtection="1">
      <alignment horizontal="center" vertical="center"/>
      <protection locked="0"/>
    </xf>
    <xf numFmtId="0" fontId="84" fillId="0" borderId="10" xfId="375" applyFont="1" applyBorder="1" applyAlignment="1">
      <alignment horizontal="center" vertical="center" wrapText="1"/>
      <protection/>
    </xf>
    <xf numFmtId="0" fontId="2" fillId="0" borderId="0" xfId="375" applyFont="1" applyAlignment="1" applyProtection="1">
      <alignment horizontal="left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82" fillId="0" borderId="0" xfId="375" applyFont="1" applyAlignment="1">
      <alignment horizontal="center" vertical="center"/>
      <protection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5">
      <c r="B2" s="206" t="s">
        <v>245</v>
      </c>
      <c r="D2" s="203"/>
      <c r="E2" s="207" t="s">
        <v>237</v>
      </c>
    </row>
    <row r="3" spans="2:6" s="206" customFormat="1" ht="15">
      <c r="B3" s="256" t="s">
        <v>242</v>
      </c>
      <c r="C3" s="257"/>
      <c r="D3" s="257"/>
      <c r="E3" s="257"/>
      <c r="F3" s="257"/>
    </row>
    <row r="4" spans="2:3" ht="15">
      <c r="B4" s="128"/>
      <c r="C4" s="128"/>
    </row>
    <row r="5" spans="2:5" ht="18" customHeight="1">
      <c r="B5" s="129"/>
      <c r="C5" s="254" t="s">
        <v>84</v>
      </c>
      <c r="D5" s="255"/>
      <c r="E5" s="255"/>
    </row>
    <row r="6" ht="15.75" thickBot="1">
      <c r="E6" s="166" t="s">
        <v>85</v>
      </c>
    </row>
    <row r="7" spans="2:5" s="135" customFormat="1" ht="30.7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2" t="s">
        <v>89</v>
      </c>
      <c r="D9" s="252"/>
      <c r="E9" s="252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577123.65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11706173.37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30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596594.2854087945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4020.88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14299.34606513379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5907.720579433743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30017.08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65166.990000000005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1024.2743493093778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71690.8471464937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13072018.443549167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2" t="s">
        <v>127</v>
      </c>
      <c r="D30" s="252"/>
      <c r="E30" s="252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726444.8456126369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14042.39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43761.6370351543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3351.7379407903054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574495.620734122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1362096.2313227034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2" t="s">
        <v>150</v>
      </c>
      <c r="D43" s="252"/>
      <c r="E43" s="252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10000000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/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-170981.59965455998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1880903.8148366965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11709922.215182137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13072018.44650484</v>
      </c>
    </row>
    <row r="52" ht="15">
      <c r="E52" s="246"/>
    </row>
    <row r="54" spans="3:5" ht="15">
      <c r="C54" s="253"/>
      <c r="D54" s="253"/>
      <c r="E54" s="253"/>
    </row>
    <row r="55" spans="3:5" ht="15">
      <c r="C55" s="251"/>
      <c r="D55" s="251"/>
      <c r="E55" s="251"/>
    </row>
    <row r="56" spans="3:5" ht="15">
      <c r="C56" s="253"/>
      <c r="D56" s="253"/>
      <c r="E56" s="253"/>
    </row>
    <row r="57" spans="3:5" ht="15">
      <c r="C57" s="251"/>
      <c r="D57" s="251"/>
      <c r="E57" s="251"/>
    </row>
    <row r="58" spans="3:5" ht="15" customHeight="1">
      <c r="C58" s="253"/>
      <c r="D58" s="253"/>
      <c r="E58" s="253"/>
    </row>
    <row r="59" spans="3:5" ht="15">
      <c r="C59" s="251"/>
      <c r="D59" s="251"/>
      <c r="E59" s="251"/>
    </row>
  </sheetData>
  <sheetProtection/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1" sqref="B1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206" t="s">
        <v>245</v>
      </c>
      <c r="C1" s="142"/>
      <c r="D1" s="167"/>
      <c r="E1" s="204" t="s">
        <v>238</v>
      </c>
    </row>
    <row r="2" spans="2:6" ht="16.5" customHeight="1">
      <c r="B2" s="256" t="s">
        <v>243</v>
      </c>
      <c r="C2" s="256"/>
      <c r="D2" s="256"/>
      <c r="E2" s="256"/>
      <c r="F2" s="256"/>
    </row>
    <row r="3" ht="15" customHeight="1"/>
    <row r="4" spans="4:5" s="168" customFormat="1" ht="12.75" customHeight="1">
      <c r="D4" s="260" t="s">
        <v>167</v>
      </c>
      <c r="E4" s="260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58" t="s">
        <v>168</v>
      </c>
      <c r="D8" s="258"/>
      <c r="E8" s="258"/>
    </row>
    <row r="9" spans="2:7" ht="15" customHeight="1">
      <c r="B9" s="173" t="s">
        <v>90</v>
      </c>
      <c r="C9" s="174">
        <v>1</v>
      </c>
      <c r="D9" s="175" t="s">
        <v>169</v>
      </c>
      <c r="E9" s="176">
        <v>2678115.8115032683</v>
      </c>
      <c r="G9" s="250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25821.97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197623.2766501314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14299.34606513379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7">
        <f>E9-E10-E11+E12</f>
        <v>2468969.9109182707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151366.5286601307</v>
      </c>
    </row>
    <row r="15" spans="2:5" ht="15" customHeight="1">
      <c r="B15" s="177" t="s">
        <v>101</v>
      </c>
      <c r="C15" s="178">
        <v>7</v>
      </c>
      <c r="D15" s="179" t="s">
        <v>175</v>
      </c>
      <c r="E15" s="180">
        <v>0</v>
      </c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-23879.252294945152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0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39333.38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8">
        <f>E14-E15+E16-E17-E18</f>
        <v>88153.89636518553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-29976.867841607254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2350839.1467114775</v>
      </c>
    </row>
    <row r="23" spans="3:5" ht="9" customHeight="1">
      <c r="C23" s="155"/>
      <c r="D23" s="187"/>
      <c r="E23" s="157"/>
    </row>
    <row r="24" spans="3:5" ht="15" customHeight="1" thickBot="1">
      <c r="C24" s="258" t="s">
        <v>183</v>
      </c>
      <c r="D24" s="258"/>
      <c r="E24" s="258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0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v>0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0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186">
        <v>0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2350839.1467114775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58" t="s">
        <v>194</v>
      </c>
      <c r="E45" s="258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58" t="s">
        <v>199</v>
      </c>
      <c r="D51" s="258"/>
      <c r="E51" s="258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498761.34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498761.34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59" t="s">
        <v>215</v>
      </c>
      <c r="D63" s="259"/>
      <c r="E63" s="259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653614.08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307860.25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25013.65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102278.47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5143.574705058774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524015.62802809046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2279706.090034509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E72*0.15</f>
        <v>341955.9135051764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1937750.1765293328</v>
      </c>
    </row>
    <row r="75" ht="15">
      <c r="D75" s="187"/>
    </row>
    <row r="76" spans="3:5" ht="15">
      <c r="C76" s="253"/>
      <c r="D76" s="253"/>
      <c r="E76" s="253"/>
    </row>
    <row r="77" spans="3:5" ht="15">
      <c r="C77" s="251"/>
      <c r="D77" s="251"/>
      <c r="E77" s="251"/>
    </row>
    <row r="78" spans="3:5" ht="15">
      <c r="C78" s="253"/>
      <c r="D78" s="253"/>
      <c r="E78" s="253"/>
    </row>
    <row r="79" spans="3:5" ht="15">
      <c r="C79" s="251"/>
      <c r="D79" s="251"/>
      <c r="E79" s="251"/>
    </row>
    <row r="80" spans="3:5" ht="15">
      <c r="C80" s="253"/>
      <c r="D80" s="253"/>
      <c r="E80" s="253"/>
    </row>
    <row r="81" spans="3:5" ht="15">
      <c r="C81" s="251"/>
      <c r="D81" s="251"/>
      <c r="E81" s="251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8.7109375" style="1" bestFit="1" customWidth="1"/>
    <col min="13" max="13" width="6.851562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5">
      <c r="A1" s="265" t="s">
        <v>236</v>
      </c>
      <c r="B1" s="265"/>
      <c r="C1" s="225"/>
      <c r="D1" s="225"/>
      <c r="E1" s="225"/>
    </row>
    <row r="2" ht="15">
      <c r="A2" s="205" t="s">
        <v>240</v>
      </c>
    </row>
    <row r="3" ht="15">
      <c r="A3" s="206" t="s">
        <v>245</v>
      </c>
    </row>
    <row r="4" ht="15" customHeight="1">
      <c r="A4" s="205" t="s">
        <v>244</v>
      </c>
    </row>
    <row r="6" spans="3:38" ht="15" customHeight="1">
      <c r="C6" s="279" t="s">
        <v>82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C6" s="281" t="s">
        <v>83</v>
      </c>
      <c r="AD6" s="281"/>
      <c r="AE6" s="281"/>
      <c r="AF6" s="281"/>
      <c r="AG6" s="281"/>
      <c r="AH6" s="281"/>
      <c r="AI6" s="281"/>
      <c r="AJ6" s="281"/>
      <c r="AK6" s="281"/>
      <c r="AL6" s="281"/>
    </row>
    <row r="7" spans="3:38" ht="15.75" customHeight="1" thickBot="1"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C7" s="282"/>
      <c r="AD7" s="282"/>
      <c r="AE7" s="282"/>
      <c r="AF7" s="282"/>
      <c r="AG7" s="282"/>
      <c r="AH7" s="282"/>
      <c r="AI7" s="282"/>
      <c r="AJ7" s="282"/>
      <c r="AK7" s="282"/>
      <c r="AL7" s="282"/>
    </row>
    <row r="8" spans="1:38" ht="89.25" customHeight="1">
      <c r="A8" s="266" t="s">
        <v>23</v>
      </c>
      <c r="B8" s="269" t="s">
        <v>70</v>
      </c>
      <c r="C8" s="273" t="s">
        <v>22</v>
      </c>
      <c r="D8" s="263"/>
      <c r="E8" s="263"/>
      <c r="F8" s="263"/>
      <c r="G8" s="263"/>
      <c r="H8" s="263" t="s">
        <v>239</v>
      </c>
      <c r="I8" s="263" t="s">
        <v>71</v>
      </c>
      <c r="J8" s="263"/>
      <c r="K8" s="263" t="s">
        <v>72</v>
      </c>
      <c r="L8" s="263"/>
      <c r="M8" s="263"/>
      <c r="N8" s="263"/>
      <c r="O8" s="263"/>
      <c r="P8" s="263" t="s">
        <v>73</v>
      </c>
      <c r="Q8" s="263"/>
      <c r="R8" s="263" t="s">
        <v>74</v>
      </c>
      <c r="S8" s="263"/>
      <c r="T8" s="263"/>
      <c r="U8" s="263"/>
      <c r="V8" s="263"/>
      <c r="W8" s="263"/>
      <c r="X8" s="263"/>
      <c r="Y8" s="263"/>
      <c r="Z8" s="263" t="s">
        <v>77</v>
      </c>
      <c r="AA8" s="274"/>
      <c r="AC8" s="288" t="s">
        <v>71</v>
      </c>
      <c r="AD8" s="283"/>
      <c r="AE8" s="283" t="s">
        <v>72</v>
      </c>
      <c r="AF8" s="283"/>
      <c r="AG8" s="283" t="s">
        <v>78</v>
      </c>
      <c r="AH8" s="283"/>
      <c r="AI8" s="283" t="s">
        <v>79</v>
      </c>
      <c r="AJ8" s="283"/>
      <c r="AK8" s="283" t="s">
        <v>77</v>
      </c>
      <c r="AL8" s="269"/>
    </row>
    <row r="9" spans="1:38" ht="50.25" customHeight="1">
      <c r="A9" s="267"/>
      <c r="B9" s="270"/>
      <c r="C9" s="272" t="s">
        <v>15</v>
      </c>
      <c r="D9" s="264"/>
      <c r="E9" s="264"/>
      <c r="F9" s="264"/>
      <c r="G9" s="249" t="s">
        <v>16</v>
      </c>
      <c r="H9" s="275"/>
      <c r="I9" s="261" t="s">
        <v>0</v>
      </c>
      <c r="J9" s="261" t="s">
        <v>1</v>
      </c>
      <c r="K9" s="264" t="s">
        <v>0</v>
      </c>
      <c r="L9" s="264"/>
      <c r="M9" s="264"/>
      <c r="N9" s="264"/>
      <c r="O9" s="226" t="s">
        <v>1</v>
      </c>
      <c r="P9" s="261" t="s">
        <v>80</v>
      </c>
      <c r="Q9" s="261" t="s">
        <v>81</v>
      </c>
      <c r="R9" s="264" t="s">
        <v>75</v>
      </c>
      <c r="S9" s="264"/>
      <c r="T9" s="264"/>
      <c r="U9" s="264"/>
      <c r="V9" s="264" t="s">
        <v>76</v>
      </c>
      <c r="W9" s="264"/>
      <c r="X9" s="264"/>
      <c r="Y9" s="264"/>
      <c r="Z9" s="261" t="s">
        <v>17</v>
      </c>
      <c r="AA9" s="291" t="s">
        <v>18</v>
      </c>
      <c r="AC9" s="289" t="s">
        <v>0</v>
      </c>
      <c r="AD9" s="284" t="s">
        <v>1</v>
      </c>
      <c r="AE9" s="284" t="s">
        <v>0</v>
      </c>
      <c r="AF9" s="284" t="s">
        <v>1</v>
      </c>
      <c r="AG9" s="284" t="s">
        <v>80</v>
      </c>
      <c r="AH9" s="284" t="s">
        <v>81</v>
      </c>
      <c r="AI9" s="284" t="s">
        <v>75</v>
      </c>
      <c r="AJ9" s="284" t="s">
        <v>76</v>
      </c>
      <c r="AK9" s="284" t="s">
        <v>17</v>
      </c>
      <c r="AL9" s="286" t="s">
        <v>18</v>
      </c>
    </row>
    <row r="10" spans="1:38" ht="102.75" customHeight="1" thickBot="1">
      <c r="A10" s="268"/>
      <c r="B10" s="271"/>
      <c r="C10" s="227" t="s">
        <v>19</v>
      </c>
      <c r="D10" s="228" t="s">
        <v>20</v>
      </c>
      <c r="E10" s="228" t="s">
        <v>21</v>
      </c>
      <c r="F10" s="228" t="s">
        <v>10</v>
      </c>
      <c r="G10" s="249" t="s">
        <v>10</v>
      </c>
      <c r="H10" s="276"/>
      <c r="I10" s="262"/>
      <c r="J10" s="262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2"/>
      <c r="Q10" s="262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2"/>
      <c r="AA10" s="292"/>
      <c r="AC10" s="290"/>
      <c r="AD10" s="285"/>
      <c r="AE10" s="285"/>
      <c r="AF10" s="285"/>
      <c r="AG10" s="285"/>
      <c r="AH10" s="285"/>
      <c r="AI10" s="285"/>
      <c r="AJ10" s="285"/>
      <c r="AK10" s="285"/>
      <c r="AL10" s="287"/>
    </row>
    <row r="11" spans="1:38" ht="24.75" customHeight="1" thickBot="1">
      <c r="A11" s="10" t="s">
        <v>24</v>
      </c>
      <c r="B11" s="2" t="s">
        <v>25</v>
      </c>
      <c r="C11" s="19">
        <f aca="true" t="shared" si="0" ref="C11:AA11">SUM(C12:C15)</f>
        <v>0</v>
      </c>
      <c r="D11" s="61">
        <f t="shared" si="0"/>
        <v>0</v>
      </c>
      <c r="E11" s="61">
        <f t="shared" si="0"/>
        <v>0</v>
      </c>
      <c r="F11" s="61">
        <f t="shared" si="0"/>
        <v>0</v>
      </c>
      <c r="G11" s="61">
        <f t="shared" si="0"/>
        <v>0</v>
      </c>
      <c r="H11" s="42">
        <f t="shared" si="0"/>
        <v>0</v>
      </c>
      <c r="I11" s="61">
        <f t="shared" si="0"/>
        <v>0</v>
      </c>
      <c r="J11" s="61">
        <f t="shared" si="0"/>
        <v>0</v>
      </c>
      <c r="K11" s="61">
        <f t="shared" si="0"/>
        <v>0</v>
      </c>
      <c r="L11" s="61">
        <f t="shared" si="0"/>
        <v>0</v>
      </c>
      <c r="M11" s="61">
        <f t="shared" si="0"/>
        <v>0</v>
      </c>
      <c r="N11" s="70">
        <f t="shared" si="0"/>
        <v>0</v>
      </c>
      <c r="O11" s="61">
        <f t="shared" si="0"/>
        <v>0</v>
      </c>
      <c r="P11" s="61">
        <f t="shared" si="0"/>
        <v>0</v>
      </c>
      <c r="Q11" s="61">
        <f t="shared" si="0"/>
        <v>0</v>
      </c>
      <c r="R11" s="61">
        <f t="shared" si="0"/>
        <v>0</v>
      </c>
      <c r="S11" s="61">
        <f t="shared" si="0"/>
        <v>0</v>
      </c>
      <c r="T11" s="61">
        <f t="shared" si="0"/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0</v>
      </c>
      <c r="AA11" s="84">
        <f t="shared" si="0"/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/>
      <c r="D12" s="86"/>
      <c r="E12" s="86"/>
      <c r="F12" s="57">
        <f>SUM(C12:E12)</f>
        <v>0</v>
      </c>
      <c r="G12" s="86">
        <v>0</v>
      </c>
      <c r="H12" s="41"/>
      <c r="I12" s="86">
        <v>0</v>
      </c>
      <c r="J12" s="86"/>
      <c r="K12" s="86"/>
      <c r="L12" s="86"/>
      <c r="M12" s="86"/>
      <c r="N12" s="71">
        <f>SUM(K12:M12)</f>
        <v>0</v>
      </c>
      <c r="O12" s="86"/>
      <c r="P12" s="208">
        <v>0</v>
      </c>
      <c r="Q12" s="86">
        <v>0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/>
      <c r="K13" s="89"/>
      <c r="L13" s="89"/>
      <c r="M13" s="89"/>
      <c r="N13" s="72">
        <f>SUM(K13:M13)</f>
        <v>0</v>
      </c>
      <c r="O13" s="89"/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/>
      <c r="K14" s="89"/>
      <c r="L14" s="89"/>
      <c r="M14" s="89"/>
      <c r="N14" s="72">
        <f>SUM(K14:M14)</f>
        <v>0</v>
      </c>
      <c r="O14" s="89"/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/>
      <c r="K15" s="92"/>
      <c r="L15" s="92"/>
      <c r="M15" s="92"/>
      <c r="N15" s="73">
        <f>SUM(K15:M15)</f>
        <v>0</v>
      </c>
      <c r="O15" s="92"/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3</v>
      </c>
      <c r="E16" s="95">
        <v>0</v>
      </c>
      <c r="F16" s="60">
        <f>SUM(C16:E16)</f>
        <v>3</v>
      </c>
      <c r="G16" s="95">
        <v>0</v>
      </c>
      <c r="H16" s="42"/>
      <c r="I16" s="95">
        <v>65</v>
      </c>
      <c r="J16" s="95">
        <v>0</v>
      </c>
      <c r="K16" s="95">
        <v>0</v>
      </c>
      <c r="L16" s="211">
        <v>65</v>
      </c>
      <c r="M16" s="95">
        <v>0</v>
      </c>
      <c r="N16" s="74">
        <f>SUM(K16:M16)</f>
        <v>65</v>
      </c>
      <c r="O16" s="95"/>
      <c r="P16" s="95">
        <v>101.16355562245974</v>
      </c>
      <c r="Q16" s="95">
        <v>101.16355562245974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-36.550000000000004</v>
      </c>
      <c r="AA16" s="96">
        <v>-36.550000000000004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40</v>
      </c>
      <c r="D17" s="61">
        <f>SUM(D18:D19)</f>
        <v>5</v>
      </c>
      <c r="E17" s="61">
        <f>SUM(E18:E19)</f>
        <v>0</v>
      </c>
      <c r="F17" s="61">
        <f aca="true" t="shared" si="2" ref="F17:T17">SUM(F18:F19)</f>
        <v>45</v>
      </c>
      <c r="G17" s="61">
        <f t="shared" si="2"/>
        <v>17</v>
      </c>
      <c r="H17" s="45">
        <f t="shared" si="2"/>
        <v>0</v>
      </c>
      <c r="I17" s="61">
        <f t="shared" si="2"/>
        <v>12941.353895631602</v>
      </c>
      <c r="J17" s="61">
        <f t="shared" si="2"/>
        <v>0</v>
      </c>
      <c r="K17" s="61">
        <f t="shared" si="2"/>
        <v>12731.28</v>
      </c>
      <c r="L17" s="212">
        <f t="shared" si="2"/>
        <v>210.08</v>
      </c>
      <c r="M17" s="61">
        <f t="shared" si="2"/>
        <v>0</v>
      </c>
      <c r="N17" s="70">
        <f t="shared" si="2"/>
        <v>12941.36</v>
      </c>
      <c r="O17" s="61">
        <f t="shared" si="2"/>
        <v>0</v>
      </c>
      <c r="P17" s="61">
        <f t="shared" si="2"/>
        <v>8520.811883108774</v>
      </c>
      <c r="Q17" s="61">
        <f t="shared" si="2"/>
        <v>8520.811883108774</v>
      </c>
      <c r="R17" s="61">
        <f t="shared" si="2"/>
        <v>0</v>
      </c>
      <c r="S17" s="61">
        <f t="shared" si="2"/>
        <v>0</v>
      </c>
      <c r="T17" s="61">
        <f t="shared" si="2"/>
        <v>0</v>
      </c>
      <c r="U17" s="61">
        <f aca="true" t="shared" si="3" ref="U17:AA17">SUM(U18:U19)</f>
        <v>0</v>
      </c>
      <c r="V17" s="61">
        <f t="shared" si="3"/>
        <v>0</v>
      </c>
      <c r="W17" s="61">
        <f t="shared" si="3"/>
        <v>0</v>
      </c>
      <c r="X17" s="61">
        <f t="shared" si="3"/>
        <v>0</v>
      </c>
      <c r="Y17" s="61">
        <f t="shared" si="3"/>
        <v>0</v>
      </c>
      <c r="Z17" s="61">
        <f t="shared" si="3"/>
        <v>638.0812947815801</v>
      </c>
      <c r="AA17" s="84">
        <f t="shared" si="3"/>
        <v>638.0812947815801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10</v>
      </c>
      <c r="D18" s="98">
        <v>0</v>
      </c>
      <c r="E18" s="98">
        <v>0</v>
      </c>
      <c r="F18" s="62">
        <f>SUM(C18:E18)</f>
        <v>10</v>
      </c>
      <c r="G18" s="98">
        <v>4</v>
      </c>
      <c r="H18" s="44"/>
      <c r="I18" s="98">
        <v>8696.996521446215</v>
      </c>
      <c r="J18" s="98">
        <v>0</v>
      </c>
      <c r="K18" s="98">
        <v>8697</v>
      </c>
      <c r="L18" s="213">
        <v>0</v>
      </c>
      <c r="M18" s="98">
        <v>0</v>
      </c>
      <c r="N18" s="75">
        <f>SUM(K18:M18)</f>
        <v>8697</v>
      </c>
      <c r="O18" s="98"/>
      <c r="P18" s="98">
        <v>6000.86603779531</v>
      </c>
      <c r="Q18" s="98">
        <v>6000.86603779531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428.5498260723108</v>
      </c>
      <c r="AA18" s="99">
        <v>428.5498260723108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30</v>
      </c>
      <c r="D19" s="101">
        <v>5</v>
      </c>
      <c r="E19" s="101">
        <v>0</v>
      </c>
      <c r="F19" s="63">
        <f>SUM(C19:E19)</f>
        <v>35</v>
      </c>
      <c r="G19" s="101">
        <v>13</v>
      </c>
      <c r="H19" s="43"/>
      <c r="I19" s="101">
        <v>4244.357374185387</v>
      </c>
      <c r="J19" s="101">
        <v>0</v>
      </c>
      <c r="K19" s="101">
        <v>4034.28</v>
      </c>
      <c r="L19" s="214">
        <v>210.08</v>
      </c>
      <c r="M19" s="101">
        <v>0</v>
      </c>
      <c r="N19" s="76">
        <f>SUM(K19:M19)</f>
        <v>4244.360000000001</v>
      </c>
      <c r="O19" s="101"/>
      <c r="P19" s="101">
        <v>2519.945845313464</v>
      </c>
      <c r="Q19" s="101">
        <v>2519.945845313464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209.53146870926932</v>
      </c>
      <c r="AA19" s="102">
        <v>209.53146870926932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/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121</v>
      </c>
      <c r="D21" s="61">
        <f>SUM(D22:D23)</f>
        <v>70</v>
      </c>
      <c r="E21" s="61">
        <f>SUM(E22:E23)</f>
        <v>0</v>
      </c>
      <c r="F21" s="61">
        <f aca="true" t="shared" si="5" ref="F21:T21">SUM(F22:F23)</f>
        <v>191</v>
      </c>
      <c r="G21" s="61">
        <f t="shared" si="5"/>
        <v>122</v>
      </c>
      <c r="H21" s="61">
        <f t="shared" si="5"/>
        <v>191</v>
      </c>
      <c r="I21" s="61">
        <f t="shared" si="5"/>
        <v>1274200.7182492334</v>
      </c>
      <c r="J21" s="61">
        <f t="shared" si="5"/>
        <v>1779.192</v>
      </c>
      <c r="K21" s="61">
        <f t="shared" si="5"/>
        <v>1206577.59</v>
      </c>
      <c r="L21" s="212">
        <f t="shared" si="5"/>
        <v>66293.82</v>
      </c>
      <c r="M21" s="61">
        <f t="shared" si="5"/>
        <v>0</v>
      </c>
      <c r="N21" s="70">
        <f t="shared" si="5"/>
        <v>1272871.41</v>
      </c>
      <c r="O21" s="61">
        <f t="shared" si="5"/>
        <v>1779.19</v>
      </c>
      <c r="P21" s="61">
        <f t="shared" si="5"/>
        <v>1062392.595787609</v>
      </c>
      <c r="Q21" s="61">
        <f t="shared" si="5"/>
        <v>1062187.8668451433</v>
      </c>
      <c r="R21" s="61">
        <f t="shared" si="5"/>
        <v>1091.16</v>
      </c>
      <c r="S21" s="61">
        <f t="shared" si="5"/>
        <v>17710.22</v>
      </c>
      <c r="T21" s="61">
        <f t="shared" si="5"/>
        <v>0</v>
      </c>
      <c r="U21" s="61">
        <f aca="true" t="shared" si="6" ref="U21:AA21">SUM(U22:U23)</f>
        <v>18801.38</v>
      </c>
      <c r="V21" s="61">
        <f t="shared" si="6"/>
        <v>1091.16</v>
      </c>
      <c r="W21" s="61">
        <f t="shared" si="6"/>
        <v>17710.22</v>
      </c>
      <c r="X21" s="61">
        <f t="shared" si="6"/>
        <v>0</v>
      </c>
      <c r="Y21" s="61">
        <f t="shared" si="6"/>
        <v>18801.38</v>
      </c>
      <c r="Z21" s="61">
        <f t="shared" si="6"/>
        <v>40996.6023795061</v>
      </c>
      <c r="AA21" s="84">
        <f t="shared" si="6"/>
        <v>40996.6023795061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58</v>
      </c>
      <c r="D22" s="86">
        <v>55</v>
      </c>
      <c r="E22" s="86">
        <v>0</v>
      </c>
      <c r="F22" s="57">
        <f>SUM(C22:E22)</f>
        <v>113</v>
      </c>
      <c r="G22" s="86">
        <v>88</v>
      </c>
      <c r="H22" s="86">
        <v>113</v>
      </c>
      <c r="I22" s="86">
        <v>1194315.1124837673</v>
      </c>
      <c r="J22" s="86">
        <v>0</v>
      </c>
      <c r="K22" s="86">
        <v>1140008.33</v>
      </c>
      <c r="L22" s="209">
        <v>53949.91</v>
      </c>
      <c r="M22" s="86">
        <v>0</v>
      </c>
      <c r="N22" s="71">
        <f>SUM(K22:M22)</f>
        <v>1193958.24</v>
      </c>
      <c r="O22" s="86"/>
      <c r="P22" s="86">
        <v>995162.6645100005</v>
      </c>
      <c r="Q22" s="86">
        <v>995162.6645100005</v>
      </c>
      <c r="R22" s="86">
        <v>0</v>
      </c>
      <c r="S22" s="86">
        <v>17710.22</v>
      </c>
      <c r="T22" s="86">
        <v>0</v>
      </c>
      <c r="U22" s="57">
        <f>SUM(R22:T22)</f>
        <v>17710.22</v>
      </c>
      <c r="V22" s="86">
        <v>0</v>
      </c>
      <c r="W22" s="86">
        <v>17710.22</v>
      </c>
      <c r="X22" s="86">
        <v>0</v>
      </c>
      <c r="Y22" s="57">
        <f>SUM(V22:X22)</f>
        <v>17710.22</v>
      </c>
      <c r="Z22" s="86">
        <v>38266.404257325186</v>
      </c>
      <c r="AA22" s="87">
        <v>38266.404257325186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63</v>
      </c>
      <c r="D23" s="54">
        <v>15</v>
      </c>
      <c r="E23" s="54">
        <v>0</v>
      </c>
      <c r="F23" s="54">
        <f>SUM(C23:E23)</f>
        <v>78</v>
      </c>
      <c r="G23" s="54">
        <v>34</v>
      </c>
      <c r="H23" s="54">
        <v>78</v>
      </c>
      <c r="I23" s="54">
        <v>79885.60576546616</v>
      </c>
      <c r="J23" s="54">
        <v>1779.192</v>
      </c>
      <c r="K23" s="54">
        <v>66569.26</v>
      </c>
      <c r="L23" s="216">
        <v>12343.91</v>
      </c>
      <c r="M23" s="54">
        <v>0</v>
      </c>
      <c r="N23" s="51">
        <f>SUM(K23:M23)</f>
        <v>78913.17</v>
      </c>
      <c r="O23" s="54">
        <v>1779.19</v>
      </c>
      <c r="P23" s="54">
        <v>67229.93127760841</v>
      </c>
      <c r="Q23" s="54">
        <v>67025.20233514266</v>
      </c>
      <c r="R23" s="54">
        <v>1091.16</v>
      </c>
      <c r="S23" s="54">
        <v>0</v>
      </c>
      <c r="T23" s="54">
        <v>0</v>
      </c>
      <c r="U23" s="54">
        <f>SUM(R23:T23)</f>
        <v>1091.16</v>
      </c>
      <c r="V23" s="54">
        <v>1091.16</v>
      </c>
      <c r="W23" s="54">
        <v>0</v>
      </c>
      <c r="X23" s="54">
        <v>0</v>
      </c>
      <c r="Y23" s="54">
        <f>SUM(V23:X23)</f>
        <v>1091.16</v>
      </c>
      <c r="Z23" s="54">
        <v>2730.198122180912</v>
      </c>
      <c r="AA23" s="126">
        <v>2730.198122180912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6819</v>
      </c>
      <c r="D24" s="107">
        <f>SUM(D25:D27)</f>
        <v>417252</v>
      </c>
      <c r="E24" s="107">
        <f>SUM(E25:E27)</f>
        <v>0</v>
      </c>
      <c r="F24" s="65">
        <f aca="true" t="shared" si="8" ref="F24:T24">SUM(F25:F27)</f>
        <v>424071</v>
      </c>
      <c r="G24" s="107">
        <f t="shared" si="8"/>
        <v>30087</v>
      </c>
      <c r="H24" s="107">
        <f t="shared" si="8"/>
        <v>424070</v>
      </c>
      <c r="I24" s="107">
        <f t="shared" si="8"/>
        <v>1232333.1449178224</v>
      </c>
      <c r="J24" s="107">
        <f t="shared" si="8"/>
        <v>0</v>
      </c>
      <c r="K24" s="107">
        <f t="shared" si="8"/>
        <v>82372.19196078434</v>
      </c>
      <c r="L24" s="217">
        <f t="shared" si="8"/>
        <v>1149728.1895424838</v>
      </c>
      <c r="M24" s="107">
        <f t="shared" si="8"/>
        <v>0</v>
      </c>
      <c r="N24" s="12">
        <f t="shared" si="8"/>
        <v>1232100.3815032681</v>
      </c>
      <c r="O24" s="107">
        <f t="shared" si="8"/>
        <v>0</v>
      </c>
      <c r="P24" s="107">
        <f t="shared" si="8"/>
        <v>1263442.1758245614</v>
      </c>
      <c r="Q24" s="107">
        <f t="shared" si="8"/>
        <v>1263442.1758245614</v>
      </c>
      <c r="R24" s="107">
        <f t="shared" si="8"/>
        <v>6603.9047058823535</v>
      </c>
      <c r="S24" s="107">
        <f t="shared" si="8"/>
        <v>91618.24395424835</v>
      </c>
      <c r="T24" s="107">
        <f t="shared" si="8"/>
        <v>0</v>
      </c>
      <c r="U24" s="65">
        <f aca="true" t="shared" si="9" ref="U24:AA24">SUM(U25:U27)</f>
        <v>98222.1486601307</v>
      </c>
      <c r="V24" s="107">
        <f t="shared" si="9"/>
        <v>6603.9047058823535</v>
      </c>
      <c r="W24" s="107">
        <f t="shared" si="9"/>
        <v>91618.24395424835</v>
      </c>
      <c r="X24" s="107">
        <f t="shared" si="9"/>
        <v>0</v>
      </c>
      <c r="Y24" s="65">
        <f t="shared" si="9"/>
        <v>98222.1486601307</v>
      </c>
      <c r="Z24" s="107">
        <f t="shared" si="9"/>
        <v>52005.4745288931</v>
      </c>
      <c r="AA24" s="108">
        <f t="shared" si="9"/>
        <v>52005.4745288931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6748</v>
      </c>
      <c r="D25" s="86">
        <v>417183</v>
      </c>
      <c r="E25" s="86">
        <v>0</v>
      </c>
      <c r="F25" s="57">
        <f>SUM(C25:E25)</f>
        <v>423931</v>
      </c>
      <c r="G25" s="86">
        <v>29997</v>
      </c>
      <c r="H25" s="86">
        <v>423931</v>
      </c>
      <c r="I25" s="86">
        <v>1202899.591503268</v>
      </c>
      <c r="J25" s="86">
        <v>0</v>
      </c>
      <c r="K25" s="86">
        <v>62567.40196078434</v>
      </c>
      <c r="L25" s="209">
        <v>1140332.1895424838</v>
      </c>
      <c r="M25" s="86">
        <v>0</v>
      </c>
      <c r="N25" s="71">
        <f>SUM(K25:M25)</f>
        <v>1202899.591503268</v>
      </c>
      <c r="O25" s="86"/>
      <c r="P25" s="86">
        <v>1247902.6119098424</v>
      </c>
      <c r="Q25" s="86">
        <v>1247902.6119098424</v>
      </c>
      <c r="R25" s="86">
        <v>2953.9047058823535</v>
      </c>
      <c r="S25" s="235">
        <v>90283.24395424835</v>
      </c>
      <c r="T25" s="86">
        <v>0</v>
      </c>
      <c r="U25" s="57">
        <f>SUM(R25:T25)</f>
        <v>93237.1486601307</v>
      </c>
      <c r="V25" s="86">
        <v>2953.9047058823535</v>
      </c>
      <c r="W25" s="235">
        <v>90283.24395424835</v>
      </c>
      <c r="X25" s="86">
        <v>0</v>
      </c>
      <c r="Y25" s="57">
        <f>SUM(V25:X25)</f>
        <v>93237.1486601307</v>
      </c>
      <c r="Z25" s="86">
        <v>46009.643639705915</v>
      </c>
      <c r="AA25" s="87">
        <v>46009.643639705915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70</v>
      </c>
      <c r="D26" s="55">
        <v>69</v>
      </c>
      <c r="E26" s="55">
        <v>0</v>
      </c>
      <c r="F26" s="55">
        <f>SUM(C26:E26)</f>
        <v>139</v>
      </c>
      <c r="G26" s="55">
        <v>89</v>
      </c>
      <c r="H26" s="55">
        <v>139</v>
      </c>
      <c r="I26" s="55">
        <v>17147.95341455431</v>
      </c>
      <c r="J26" s="55">
        <v>0</v>
      </c>
      <c r="K26" s="55">
        <v>7519.19</v>
      </c>
      <c r="L26" s="218">
        <v>9396</v>
      </c>
      <c r="M26" s="55">
        <v>0</v>
      </c>
      <c r="N26" s="52">
        <f>SUM(K26:M26)</f>
        <v>16915.19</v>
      </c>
      <c r="O26" s="55"/>
      <c r="P26" s="55">
        <v>10868.311900346775</v>
      </c>
      <c r="Q26" s="55">
        <v>10868.311900346775</v>
      </c>
      <c r="R26" s="55">
        <v>3650</v>
      </c>
      <c r="S26" s="55">
        <v>1335</v>
      </c>
      <c r="T26" s="55">
        <v>0</v>
      </c>
      <c r="U26" s="55">
        <f>SUM(R26:T26)</f>
        <v>4985</v>
      </c>
      <c r="V26" s="55">
        <v>3650</v>
      </c>
      <c r="W26" s="55">
        <v>1335</v>
      </c>
      <c r="X26" s="55">
        <v>0</v>
      </c>
      <c r="Y26" s="55">
        <f>SUM(V26:X26)</f>
        <v>4985</v>
      </c>
      <c r="Z26" s="55">
        <v>5464.382889187187</v>
      </c>
      <c r="AA26" s="122">
        <v>5464.382889187187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1</v>
      </c>
      <c r="D27" s="112">
        <v>0</v>
      </c>
      <c r="E27" s="112">
        <v>0</v>
      </c>
      <c r="F27" s="66">
        <f>SUM(C27:E27)</f>
        <v>1</v>
      </c>
      <c r="G27" s="112">
        <v>1</v>
      </c>
      <c r="H27" s="43"/>
      <c r="I27" s="112">
        <v>12285.6</v>
      </c>
      <c r="J27" s="112">
        <v>0</v>
      </c>
      <c r="K27" s="112">
        <v>12285.6</v>
      </c>
      <c r="L27" s="219">
        <v>0</v>
      </c>
      <c r="M27" s="112">
        <v>0</v>
      </c>
      <c r="N27" s="78">
        <f>SUM(K27:M27)</f>
        <v>12285.6</v>
      </c>
      <c r="O27" s="112"/>
      <c r="P27" s="112">
        <v>4671.252014372332</v>
      </c>
      <c r="Q27" s="112">
        <v>4671.252014372332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531.4480000000001</v>
      </c>
      <c r="AA27" s="113">
        <v>531.4480000000001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/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/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39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T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217">
        <f t="shared" si="11"/>
        <v>0</v>
      </c>
      <c r="M30" s="107">
        <f t="shared" si="11"/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65">
        <f aca="true" t="shared" si="12" ref="U30:AA30">SUM(U31:U32)</f>
        <v>0</v>
      </c>
      <c r="V30" s="107">
        <f t="shared" si="12"/>
        <v>0</v>
      </c>
      <c r="W30" s="107">
        <f t="shared" si="12"/>
        <v>0</v>
      </c>
      <c r="X30" s="107">
        <f t="shared" si="12"/>
        <v>0</v>
      </c>
      <c r="Y30" s="65">
        <f t="shared" si="12"/>
        <v>0</v>
      </c>
      <c r="Z30" s="107">
        <f t="shared" si="12"/>
        <v>0</v>
      </c>
      <c r="AA30" s="108">
        <f t="shared" si="12"/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30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/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45.7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/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6.25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/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39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T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 t="shared" si="14"/>
        <v>0</v>
      </c>
      <c r="L34" s="217">
        <f t="shared" si="14"/>
        <v>0</v>
      </c>
      <c r="M34" s="107">
        <f t="shared" si="14"/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 t="shared" si="14"/>
        <v>0</v>
      </c>
      <c r="R34" s="107">
        <f t="shared" si="14"/>
        <v>0</v>
      </c>
      <c r="S34" s="107">
        <f t="shared" si="14"/>
        <v>0</v>
      </c>
      <c r="T34" s="107">
        <f t="shared" si="14"/>
        <v>0</v>
      </c>
      <c r="U34" s="65">
        <f aca="true" t="shared" si="15" ref="U34:AA34">SUM(U35:U36)</f>
        <v>0</v>
      </c>
      <c r="V34" s="107">
        <f t="shared" si="15"/>
        <v>0</v>
      </c>
      <c r="W34" s="107">
        <f t="shared" si="15"/>
        <v>0</v>
      </c>
      <c r="X34" s="107">
        <f t="shared" si="15"/>
        <v>0</v>
      </c>
      <c r="Y34" s="65">
        <f t="shared" si="15"/>
        <v>0</v>
      </c>
      <c r="Z34" s="107">
        <f t="shared" si="15"/>
        <v>0</v>
      </c>
      <c r="AA34" s="108">
        <f t="shared" si="15"/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30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/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45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/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.75" thickBot="1">
      <c r="A37" s="10" t="s">
        <v>54</v>
      </c>
      <c r="B37" s="2" t="s">
        <v>5</v>
      </c>
      <c r="C37" s="31">
        <v>2</v>
      </c>
      <c r="D37" s="110">
        <v>0</v>
      </c>
      <c r="E37" s="110">
        <v>0</v>
      </c>
      <c r="F37" s="68">
        <f>SUM(C37:E37)</f>
        <v>2</v>
      </c>
      <c r="G37" s="110">
        <v>0</v>
      </c>
      <c r="H37" s="45"/>
      <c r="I37" s="110">
        <v>1802.92</v>
      </c>
      <c r="J37" s="110">
        <v>722.6325</v>
      </c>
      <c r="K37" s="110">
        <v>1802.92</v>
      </c>
      <c r="L37" s="222">
        <v>0</v>
      </c>
      <c r="M37" s="110">
        <v>0</v>
      </c>
      <c r="N37" s="80">
        <f>SUM(K37:M37)</f>
        <v>1802.92</v>
      </c>
      <c r="O37" s="110">
        <v>722.63</v>
      </c>
      <c r="P37" s="110">
        <v>1802.92</v>
      </c>
      <c r="Q37" s="110">
        <v>1080.2875</v>
      </c>
      <c r="R37" s="110">
        <v>0</v>
      </c>
      <c r="S37" s="110">
        <v>0</v>
      </c>
      <c r="T37" s="110">
        <v>0</v>
      </c>
      <c r="U37" s="68">
        <f>SUM(R37:T37)</f>
        <v>0</v>
      </c>
      <c r="V37" s="110">
        <v>0</v>
      </c>
      <c r="W37" s="110">
        <v>0</v>
      </c>
      <c r="X37" s="110">
        <v>0</v>
      </c>
      <c r="Y37" s="68">
        <f>SUM(V37:X37)</f>
        <v>0</v>
      </c>
      <c r="Z37" s="110">
        <v>54.014374999999994</v>
      </c>
      <c r="AA37" s="111">
        <v>54.014374999999994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6.25" thickBot="1">
      <c r="A38" s="10" t="s">
        <v>55</v>
      </c>
      <c r="B38" s="2" t="s">
        <v>56</v>
      </c>
      <c r="C38" s="24">
        <v>7</v>
      </c>
      <c r="D38" s="104">
        <v>1</v>
      </c>
      <c r="E38" s="104">
        <v>0</v>
      </c>
      <c r="F38" s="64">
        <f>SUM(C38:E38)</f>
        <v>8</v>
      </c>
      <c r="G38" s="104">
        <v>7</v>
      </c>
      <c r="H38" s="46"/>
      <c r="I38" s="104">
        <v>22886.6644</v>
      </c>
      <c r="J38" s="104">
        <v>11903.347118115154</v>
      </c>
      <c r="K38" s="104">
        <v>22643.46</v>
      </c>
      <c r="L38" s="215">
        <v>243.21</v>
      </c>
      <c r="M38" s="104">
        <v>0</v>
      </c>
      <c r="N38" s="77">
        <f>SUM(K38:M38)</f>
        <v>22886.67</v>
      </c>
      <c r="O38" s="104">
        <v>11903.35</v>
      </c>
      <c r="P38" s="104">
        <v>10909.54032826313</v>
      </c>
      <c r="Q38" s="104">
        <v>5823.205400496843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527.9713640942423</v>
      </c>
      <c r="AA38" s="105">
        <v>527.9713640942423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.75" thickBot="1">
      <c r="A39" s="10" t="s">
        <v>57</v>
      </c>
      <c r="B39" s="2" t="s">
        <v>6</v>
      </c>
      <c r="C39" s="24">
        <v>0</v>
      </c>
      <c r="D39" s="104">
        <v>0</v>
      </c>
      <c r="E39" s="104">
        <v>0</v>
      </c>
      <c r="F39" s="64">
        <f>SUM(C39:E39)</f>
        <v>0</v>
      </c>
      <c r="G39" s="104">
        <v>0</v>
      </c>
      <c r="H39" s="46"/>
      <c r="I39" s="104">
        <v>0</v>
      </c>
      <c r="J39" s="104">
        <v>0</v>
      </c>
      <c r="K39" s="104">
        <v>0</v>
      </c>
      <c r="L39" s="215">
        <v>0</v>
      </c>
      <c r="M39" s="104">
        <v>0</v>
      </c>
      <c r="N39" s="77">
        <f>SUM(K39:M39)</f>
        <v>0</v>
      </c>
      <c r="O39" s="104"/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.75" thickBot="1">
      <c r="A40" s="10" t="s">
        <v>58</v>
      </c>
      <c r="B40" s="2" t="s">
        <v>7</v>
      </c>
      <c r="C40" s="19">
        <f>SUM(C41:C43)</f>
        <v>376</v>
      </c>
      <c r="D40" s="61">
        <f>SUM(D41:D43)</f>
        <v>0</v>
      </c>
      <c r="E40" s="61">
        <f>SUM(E41:E43)</f>
        <v>9</v>
      </c>
      <c r="F40" s="61">
        <f aca="true" t="shared" si="17" ref="F40:T40">SUM(F41:F43)</f>
        <v>385</v>
      </c>
      <c r="G40" s="61">
        <f t="shared" si="17"/>
        <v>92</v>
      </c>
      <c r="H40" s="46">
        <f t="shared" si="17"/>
        <v>0</v>
      </c>
      <c r="I40" s="61">
        <f t="shared" si="17"/>
        <v>110068.05610551125</v>
      </c>
      <c r="J40" s="61">
        <f t="shared" si="17"/>
        <v>0</v>
      </c>
      <c r="K40" s="61">
        <f t="shared" si="17"/>
        <v>105873.06</v>
      </c>
      <c r="L40" s="212">
        <f t="shared" si="17"/>
        <v>0</v>
      </c>
      <c r="M40" s="61">
        <f t="shared" si="17"/>
        <v>4195.01</v>
      </c>
      <c r="N40" s="70">
        <f t="shared" si="17"/>
        <v>110068.06999999999</v>
      </c>
      <c r="O40" s="61">
        <f t="shared" si="17"/>
        <v>0</v>
      </c>
      <c r="P40" s="61">
        <f t="shared" si="17"/>
        <v>114537.68334699795</v>
      </c>
      <c r="Q40" s="61">
        <f t="shared" si="17"/>
        <v>114537.68334699795</v>
      </c>
      <c r="R40" s="61">
        <f t="shared" si="17"/>
        <v>34343</v>
      </c>
      <c r="S40" s="61">
        <f t="shared" si="17"/>
        <v>0</v>
      </c>
      <c r="T40" s="61">
        <f t="shared" si="17"/>
        <v>0</v>
      </c>
      <c r="U40" s="61">
        <f aca="true" t="shared" si="18" ref="U40:AA40">SUM(U41:U43)</f>
        <v>34343</v>
      </c>
      <c r="V40" s="61">
        <f t="shared" si="18"/>
        <v>34343</v>
      </c>
      <c r="W40" s="61">
        <f t="shared" si="18"/>
        <v>0</v>
      </c>
      <c r="X40" s="61">
        <f t="shared" si="18"/>
        <v>0</v>
      </c>
      <c r="Y40" s="61">
        <f t="shared" si="18"/>
        <v>34343</v>
      </c>
      <c r="Z40" s="61">
        <f t="shared" si="18"/>
        <v>-6535.883188995253</v>
      </c>
      <c r="AA40" s="84">
        <f t="shared" si="18"/>
        <v>-6535.883188995253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30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/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30">
      <c r="A42" s="15"/>
      <c r="B42" s="5" t="s">
        <v>60</v>
      </c>
      <c r="C42" s="27">
        <v>375</v>
      </c>
      <c r="D42" s="55">
        <v>0</v>
      </c>
      <c r="E42" s="55">
        <v>9</v>
      </c>
      <c r="F42" s="55">
        <f>SUM(C42:E42)</f>
        <v>384</v>
      </c>
      <c r="G42" s="55">
        <v>91</v>
      </c>
      <c r="H42" s="120"/>
      <c r="I42" s="55">
        <v>107168.05610551125</v>
      </c>
      <c r="J42" s="55">
        <v>0</v>
      </c>
      <c r="K42" s="55">
        <v>102973.06</v>
      </c>
      <c r="L42" s="218">
        <v>0</v>
      </c>
      <c r="M42" s="55">
        <v>4195.01</v>
      </c>
      <c r="N42" s="52">
        <f>SUM(K42:M42)</f>
        <v>107168.06999999999</v>
      </c>
      <c r="O42" s="55"/>
      <c r="P42" s="55">
        <v>110227.38616277506</v>
      </c>
      <c r="Q42" s="55">
        <v>110227.38616277506</v>
      </c>
      <c r="R42" s="55">
        <v>34343</v>
      </c>
      <c r="S42" s="55">
        <v>0</v>
      </c>
      <c r="T42" s="55">
        <v>0</v>
      </c>
      <c r="U42" s="55">
        <f>SUM(R42:T42)</f>
        <v>34343</v>
      </c>
      <c r="V42" s="55">
        <v>34343</v>
      </c>
      <c r="W42" s="55">
        <v>0</v>
      </c>
      <c r="X42" s="55">
        <v>0</v>
      </c>
      <c r="Y42" s="55">
        <f>SUM(V42:X42)</f>
        <v>34343</v>
      </c>
      <c r="Z42" s="55">
        <v>-6285.883188995253</v>
      </c>
      <c r="AA42" s="122">
        <v>-6285.883188995253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.75" thickBot="1">
      <c r="A43" s="16"/>
      <c r="B43" s="39" t="s">
        <v>61</v>
      </c>
      <c r="C43" s="28">
        <v>1</v>
      </c>
      <c r="D43" s="112">
        <v>0</v>
      </c>
      <c r="E43" s="112">
        <v>0</v>
      </c>
      <c r="F43" s="66">
        <f>SUM(C43:E43)</f>
        <v>1</v>
      </c>
      <c r="G43" s="112">
        <v>1</v>
      </c>
      <c r="H43" s="43"/>
      <c r="I43" s="112">
        <v>2900</v>
      </c>
      <c r="J43" s="112">
        <v>0</v>
      </c>
      <c r="K43" s="112">
        <v>2900</v>
      </c>
      <c r="L43" s="219">
        <v>0</v>
      </c>
      <c r="M43" s="112">
        <v>0</v>
      </c>
      <c r="N43" s="78">
        <f>SUM(K43:M43)</f>
        <v>2900</v>
      </c>
      <c r="O43" s="112"/>
      <c r="P43" s="112">
        <v>4310.297184222892</v>
      </c>
      <c r="Q43" s="112">
        <v>4310.297184222892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-250</v>
      </c>
      <c r="AA43" s="113">
        <v>-250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.7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/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39" thickBot="1">
      <c r="A45" s="10" t="s">
        <v>63</v>
      </c>
      <c r="B45" s="2" t="s">
        <v>64</v>
      </c>
      <c r="C45" s="26">
        <f>SUM(C46:C48)</f>
        <v>16</v>
      </c>
      <c r="D45" s="107">
        <f>SUM(D46:D48)</f>
        <v>0</v>
      </c>
      <c r="E45" s="107">
        <f>SUM(E46:E48)</f>
        <v>0</v>
      </c>
      <c r="F45" s="65">
        <f aca="true" t="shared" si="20" ref="F45:T45">SUM(F46:F48)</f>
        <v>16</v>
      </c>
      <c r="G45" s="107">
        <f t="shared" si="20"/>
        <v>16</v>
      </c>
      <c r="H45" s="46">
        <f t="shared" si="20"/>
        <v>0</v>
      </c>
      <c r="I45" s="107">
        <f t="shared" si="20"/>
        <v>25380</v>
      </c>
      <c r="J45" s="107">
        <f t="shared" si="20"/>
        <v>11416.795761884845</v>
      </c>
      <c r="K45" s="107">
        <f t="shared" si="20"/>
        <v>25380</v>
      </c>
      <c r="L45" s="217">
        <f t="shared" si="20"/>
        <v>0</v>
      </c>
      <c r="M45" s="107">
        <f t="shared" si="20"/>
        <v>0</v>
      </c>
      <c r="N45" s="12">
        <f t="shared" si="20"/>
        <v>25380</v>
      </c>
      <c r="O45" s="107">
        <f t="shared" si="20"/>
        <v>11416.8</v>
      </c>
      <c r="P45" s="107">
        <f t="shared" si="20"/>
        <v>18785.64525944129</v>
      </c>
      <c r="Q45" s="107">
        <f t="shared" si="20"/>
        <v>13276.72031480712</v>
      </c>
      <c r="R45" s="107">
        <f t="shared" si="20"/>
        <v>0</v>
      </c>
      <c r="S45" s="107">
        <f t="shared" si="20"/>
        <v>0</v>
      </c>
      <c r="T45" s="107">
        <f t="shared" si="20"/>
        <v>0</v>
      </c>
      <c r="U45" s="65">
        <f aca="true" t="shared" si="21" ref="U45:AA45">SUM(U46:U48)</f>
        <v>0</v>
      </c>
      <c r="V45" s="107">
        <f t="shared" si="21"/>
        <v>0</v>
      </c>
      <c r="W45" s="107">
        <f t="shared" si="21"/>
        <v>0</v>
      </c>
      <c r="X45" s="107">
        <f t="shared" si="21"/>
        <v>0</v>
      </c>
      <c r="Y45" s="65">
        <f t="shared" si="21"/>
        <v>0</v>
      </c>
      <c r="Z45" s="107">
        <f t="shared" si="21"/>
        <v>504.1602119057577</v>
      </c>
      <c r="AA45" s="108">
        <f t="shared" si="21"/>
        <v>504.1602119057577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5">
      <c r="A46" s="14"/>
      <c r="B46" s="8" t="s">
        <v>65</v>
      </c>
      <c r="C46" s="30">
        <v>2</v>
      </c>
      <c r="D46" s="56">
        <v>0</v>
      </c>
      <c r="E46" s="56">
        <v>0</v>
      </c>
      <c r="F46" s="56">
        <f>SUM(C46:E46)</f>
        <v>2</v>
      </c>
      <c r="G46" s="56">
        <v>2</v>
      </c>
      <c r="H46" s="44"/>
      <c r="I46" s="56">
        <v>3880</v>
      </c>
      <c r="J46" s="56">
        <v>3492</v>
      </c>
      <c r="K46" s="56">
        <v>3880</v>
      </c>
      <c r="L46" s="221">
        <v>0</v>
      </c>
      <c r="M46" s="56">
        <v>0</v>
      </c>
      <c r="N46" s="53">
        <f>SUM(K46:M46)</f>
        <v>3880</v>
      </c>
      <c r="O46" s="56">
        <v>3492</v>
      </c>
      <c r="P46" s="56">
        <v>3880.851261321955</v>
      </c>
      <c r="Q46" s="56">
        <v>3600.4457818699</v>
      </c>
      <c r="R46" s="56">
        <v>0</v>
      </c>
      <c r="S46" s="56">
        <v>0</v>
      </c>
      <c r="T46" s="56">
        <v>0</v>
      </c>
      <c r="U46" s="56">
        <f>SUM(R46:T46)</f>
        <v>0</v>
      </c>
      <c r="V46" s="56">
        <v>0</v>
      </c>
      <c r="W46" s="56">
        <v>0</v>
      </c>
      <c r="X46" s="56">
        <v>0</v>
      </c>
      <c r="Y46" s="56">
        <f>SUM(V46:X46)</f>
        <v>0</v>
      </c>
      <c r="Z46" s="56">
        <v>-174.6</v>
      </c>
      <c r="AA46" s="124">
        <v>-174.6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5">
      <c r="A47" s="15"/>
      <c r="B47" s="40" t="s">
        <v>66</v>
      </c>
      <c r="C47" s="119">
        <v>2</v>
      </c>
      <c r="D47" s="89">
        <v>0</v>
      </c>
      <c r="E47" s="89">
        <v>0</v>
      </c>
      <c r="F47" s="58">
        <f>SUM(C47:E47)</f>
        <v>2</v>
      </c>
      <c r="G47" s="89">
        <v>2</v>
      </c>
      <c r="H47" s="120"/>
      <c r="I47" s="89">
        <v>1400</v>
      </c>
      <c r="J47" s="89">
        <v>629.9999999999999</v>
      </c>
      <c r="K47" s="89">
        <v>1400</v>
      </c>
      <c r="L47" s="210">
        <v>0</v>
      </c>
      <c r="M47" s="89">
        <v>0</v>
      </c>
      <c r="N47" s="72">
        <f>SUM(K47:M47)</f>
        <v>1400</v>
      </c>
      <c r="O47" s="89">
        <v>630</v>
      </c>
      <c r="P47" s="89">
        <v>564.5361990950227</v>
      </c>
      <c r="Q47" s="89">
        <v>477.9977375565611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38.50000000000001</v>
      </c>
      <c r="AA47" s="90">
        <v>38.50000000000001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.75" thickBot="1">
      <c r="A48" s="16"/>
      <c r="B48" s="9" t="s">
        <v>67</v>
      </c>
      <c r="C48" s="28">
        <v>12</v>
      </c>
      <c r="D48" s="112">
        <v>0</v>
      </c>
      <c r="E48" s="112">
        <v>0</v>
      </c>
      <c r="F48" s="66">
        <f>SUM(C48:E48)</f>
        <v>12</v>
      </c>
      <c r="G48" s="112">
        <v>12</v>
      </c>
      <c r="H48" s="120"/>
      <c r="I48" s="112">
        <v>20100</v>
      </c>
      <c r="J48" s="112">
        <v>7294.795761884846</v>
      </c>
      <c r="K48" s="112">
        <v>20100</v>
      </c>
      <c r="L48" s="219">
        <v>0</v>
      </c>
      <c r="M48" s="112">
        <v>0</v>
      </c>
      <c r="N48" s="78">
        <f>SUM(K48:M48)</f>
        <v>20100</v>
      </c>
      <c r="O48" s="112">
        <v>7294.8</v>
      </c>
      <c r="P48" s="112">
        <v>14340.257799024313</v>
      </c>
      <c r="Q48" s="112">
        <v>9198.276795380658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640.2602119057577</v>
      </c>
      <c r="AA48" s="113">
        <v>640.2602119057577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.7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5.75" thickBot="1">
      <c r="A50" s="277" t="s">
        <v>69</v>
      </c>
      <c r="B50" s="278"/>
      <c r="C50" s="33">
        <f>C11+C16+C17+C20+C21+C24+C28+C29+C30+C33+C34+C37+C38+C39+C40+C44+C45+C49</f>
        <v>7381</v>
      </c>
      <c r="D50" s="12">
        <f>D11+D16+D17+D20+D21+D24+D28+D29+D30+D33+D34+D37+D38+D39+D40+D44+D45+D49</f>
        <v>417331</v>
      </c>
      <c r="E50" s="12">
        <f>E11+E16+E17+E20+E21+E24+E28+E29+E30+E33+E34+E37+E38+E39+E40+E44+E45+E49</f>
        <v>9</v>
      </c>
      <c r="F50" s="12">
        <f aca="true" t="shared" si="23" ref="F50:AL50">F11+F16+F17+F20+F21+F24+F28+F29+F30+F33+F34+F37+F38+F39+F40+F44+F45+F49</f>
        <v>424721</v>
      </c>
      <c r="G50" s="12">
        <f t="shared" si="23"/>
        <v>30341</v>
      </c>
      <c r="H50" s="12">
        <f t="shared" si="23"/>
        <v>424261</v>
      </c>
      <c r="I50" s="12">
        <f t="shared" si="23"/>
        <v>2679677.857568199</v>
      </c>
      <c r="J50" s="12">
        <f t="shared" si="23"/>
        <v>25821.967380000002</v>
      </c>
      <c r="K50" s="12">
        <f>K11+K16+K17+K20+K21+K24+K28+K29+K30+K33+K34+K37+K38+K39+K40+K44+K45+K49</f>
        <v>1457380.5019607844</v>
      </c>
      <c r="L50" s="12">
        <f>L11+L16+L17+L20+L21+L24+L28+L29+L30+L33+L34+L37+L38+L39+L40+L44+L45+L49</f>
        <v>1216540.2995424836</v>
      </c>
      <c r="M50" s="12">
        <f>M11+M16+M17+M20+M21+M24+M28+M29+M30+M33+M34+M37+M38+M39+M40+M44+M45+M49</f>
        <v>4195.01</v>
      </c>
      <c r="N50" s="12">
        <f t="shared" si="23"/>
        <v>2678115.811503268</v>
      </c>
      <c r="O50" s="12">
        <f t="shared" si="23"/>
        <v>25821.97</v>
      </c>
      <c r="P50" s="12">
        <f>P11+P16+P17+P20+P21+P24+P28+P29+P30+P33+P34+P37+P38+P39+P40+P44+P45+P49</f>
        <v>2480492.5359856044</v>
      </c>
      <c r="Q50" s="12">
        <f>Q11+Q16+Q17+Q20+Q21+Q24+Q28+Q29+Q30+Q33+Q34+Q37+Q38+Q39+Q40+Q44+Q45+Q49</f>
        <v>2468969.914670738</v>
      </c>
      <c r="R50" s="12">
        <f t="shared" si="23"/>
        <v>42038.06470588235</v>
      </c>
      <c r="S50" s="12">
        <f t="shared" si="23"/>
        <v>109328.46395424835</v>
      </c>
      <c r="T50" s="12">
        <f t="shared" si="23"/>
        <v>0</v>
      </c>
      <c r="U50" s="12">
        <f t="shared" si="23"/>
        <v>151366.5286601307</v>
      </c>
      <c r="V50" s="12">
        <f t="shared" si="23"/>
        <v>42038.06470588235</v>
      </c>
      <c r="W50" s="12">
        <f t="shared" si="23"/>
        <v>109328.46395424835</v>
      </c>
      <c r="X50" s="12">
        <f t="shared" si="23"/>
        <v>0</v>
      </c>
      <c r="Y50" s="12">
        <f t="shared" si="23"/>
        <v>151366.5286601307</v>
      </c>
      <c r="Z50" s="12">
        <f>Z11+Z16+Z17+Z20+Z21+Z24+Z28+Z29+Z30+Z33+Z34+Z37+Z38+Z39+Z40+Z44+Z45+Z49</f>
        <v>88153.87096518552</v>
      </c>
      <c r="AA50" s="13">
        <f>AA11+AA16+AA17+AA20+AA21+AA24+AA28+AA29+AA30+AA33+AA34+AA37+AA38+AA39+AA40+AA44+AA45+AA49</f>
        <v>88153.87096518552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5">
      <c r="Y51" s="22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Levan Eliauri</cp:lastModifiedBy>
  <cp:lastPrinted>2017-10-18T12:38:28Z</cp:lastPrinted>
  <dcterms:created xsi:type="dcterms:W3CDTF">1996-10-14T23:33:28Z</dcterms:created>
  <dcterms:modified xsi:type="dcterms:W3CDTF">2021-03-10T09:16:10Z</dcterms:modified>
  <cp:category/>
  <cp:version/>
  <cp:contentType/>
  <cp:contentStatus/>
</cp:coreProperties>
</file>