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32760" windowWidth="20496" windowHeight="7536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<sst xmlns="http://schemas.openxmlformats.org/spreadsheetml/2006/main" count="330" uniqueCount="246">
  <si>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</si>
  <si>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</si>
  <si>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</si>
  <si>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</si>
  <si>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</si>
  <si>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</si>
  <si>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</si>
  <si>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</si>
  <si>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</si>
  <si>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</si>
  <si>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</si>
  <si>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</si>
  <si>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</si>
  <si>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</si>
  <si>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</si>
  <si>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</si>
  <si>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</si>
  <si>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</si>
  <si>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</si>
  <si>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</si>
  <si>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</si>
  <si>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</si>
  <si>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</si>
  <si>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</si>
  <si>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</si>
  <si>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</si>
  <si>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</si>
  <si>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</si>
  <si>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</si>
  <si>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</si>
  <si>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</si>
  <si>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</si>
  <si>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</si>
  <si>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</si>
  <si>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</si>
  <si>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</si>
  <si>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</si>
  <si>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</si>
  <si>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</si>
  <si>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</si>
  <si>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</si>
  <si>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</si>
  <si>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</si>
  <si>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</si>
  <si>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</si>
  <si>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</si>
  <si>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</si>
  <si>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</si>
  <si>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</si>
  <si>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</si>
  <si>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</si>
  <si>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</si>
  <si>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</si>
  <si>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</si>
  <si>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</si>
  <si>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</si>
  <si>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</si>
  <si>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</si>
  <si>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</si>
  <si>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</si>
  <si>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</si>
  <si>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</si>
  <si>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</si>
  <si>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</si>
  <si>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</si>
  <si>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</si>
  <si>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</si>
  <si>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</si>
  <si>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</si>
  <si>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</si>
  <si>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</si>
  <si>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</si>
  <si>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</si>
  <si>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</si>
  <si>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</si>
  <si>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</si>
  <si>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</si>
  <si>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</si>
  <si>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</si>
  <si>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</si>
  <si>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</si>
  <si>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</si>
  <si>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</si>
  <si>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</si>
  <si>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</si>
  <si>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</si>
  <si>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</si>
  <si>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</si>
  <si>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</si>
  <si>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</si>
  <si>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</si>
  <si>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</si>
  <si>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</si>
  <si>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</si>
  <si>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</si>
  <si>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</si>
  <si>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</si>
  <si>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</si>
  <si>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</si>
  <si>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</si>
  <si>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</si>
  <si>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</si>
  <si>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</si>
  <si>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</si>
  <si>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</si>
  <si>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</si>
  <si>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</si>
  <si>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</si>
  <si>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</si>
  <si>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</si>
  <si>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</si>
  <si>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</si>
  <si>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</si>
  <si>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</si>
  <si>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</si>
  <si>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</si>
  <si>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</si>
  <si>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</si>
  <si>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</si>
  <si>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</si>
  <si>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</si>
  <si>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</si>
  <si>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</si>
  <si>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</si>
  <si>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</si>
  <si>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</si>
  <si>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</si>
  <si>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</si>
  <si>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</si>
  <si>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</si>
  <si>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</si>
  <si>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</si>
  <si>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</si>
  <si>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</si>
  <si>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</si>
  <si>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</si>
  <si>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</si>
  <si>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</si>
  <si>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</si>
  <si>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</si>
  <si>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</si>
  <si>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</si>
  <si>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</si>
  <si>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</si>
  <si>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</si>
  <si>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</si>
  <si>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</si>
  <si>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</si>
  <si>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</si>
  <si>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</si>
  <si>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</si>
  <si>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</si>
  <si>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</si>
  <si>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</si>
  <si>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</si>
  <si>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</si>
  <si>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</si>
  <si>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</si>
  <si>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</si>
  <si>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</si>
  <si>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</si>
  <si>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</si>
  <si>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</si>
  <si>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</si>
  <si>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</si>
  <si>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</si>
  <si>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</si>
  <si>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</si>
  <si>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</si>
  <si>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</si>
  <si>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</si>
  <si>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</si>
  <si>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</si>
  <si>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</si>
  <si>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</si>
  <si>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</si>
  <si>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</si>
  <si>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</si>
  <si>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</si>
  <si>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</si>
  <si>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</si>
  <si>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</si>
  <si>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</si>
  <si>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</si>
  <si>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</si>
  <si>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</si>
  <si>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</si>
  <si>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</si>
  <si>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</si>
  <si>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</si>
  <si>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</si>
  <si>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</si>
  <si>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</si>
  <si>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</si>
  <si>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</si>
  <si>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</si>
  <si>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</si>
  <si>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</si>
  <si>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</si>
  <si>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</si>
  <si>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</si>
  <si>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</si>
  <si>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</si>
  <si>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</si>
  <si>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</si>
  <si>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</si>
  <si>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</si>
  <si>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</si>
  <si>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</si>
  <si>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</si>
  <si>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</si>
  <si>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</si>
  <si>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</si>
  <si>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</si>
  <si>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</si>
  <si>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</si>
  <si>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</si>
  <si>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</si>
  <si>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</si>
  <si>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</si>
  <si>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</si>
  <si>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</si>
  <si>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</si>
  <si>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</si>
  <si>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</si>
  <si>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</si>
  <si>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</si>
  <si>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</si>
  <si>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</si>
  <si>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</si>
  <si>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</si>
  <si>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</si>
  <si>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</si>
  <si>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</si>
  <si>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</si>
  <si>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</si>
  <si>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</si>
  <si>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</si>
  <si>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</si>
  <si>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</si>
  <si>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</si>
  <si>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საერთაშორისო სადაზღვევო კომპანია კამარა </t>
  </si>
  <si>
    <t xml:space="preserve"> - ფულადი სახსრები და მათი ექვივალენტები</t>
  </si>
  <si>
    <t xml:space="preserve">ანგარიშგების თარიღი: 31.12.2018
</t>
  </si>
  <si>
    <t xml:space="preserve">ანგარიშგების პერიოდი: 01.01.2018 - 31.12.2018
    </t>
  </si>
  <si>
    <t>საანგარიშო პერიოდი: 01.01.2018 - 31.12.2018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</si>
</sst>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\ _L_a_r_i_-;\-* #,##0\ _L_a_r_i_-;_-* &quot;-&quot;\ _L_a_r_i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66" fontId="78" fillId="73" borderId="39" xfId="274" applyNumberFormat="1" applyFont="1" applyFill="1" applyBorder="1" applyAlignment="1">
      <alignment vertical="center" wrapText="1"/>
    </xf>
    <xf numFmtId="166" fontId="78" fillId="56" borderId="40" xfId="274" applyNumberFormat="1" applyFont="1" applyFill="1" applyBorder="1" applyAlignment="1">
      <alignment horizontal="center"/>
    </xf>
    <xf numFmtId="16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66" fontId="78" fillId="73" borderId="45" xfId="274" applyNumberFormat="1" applyFont="1" applyFill="1" applyBorder="1" applyAlignment="1">
      <alignment vertical="center" wrapText="1"/>
    </xf>
    <xf numFmtId="166" fontId="78" fillId="71" borderId="46" xfId="274" applyNumberFormat="1" applyFont="1" applyFill="1" applyBorder="1" applyAlignment="1">
      <alignment/>
    </xf>
    <xf numFmtId="166" fontId="78" fillId="0" borderId="47" xfId="274" applyNumberFormat="1" applyFont="1" applyBorder="1" applyAlignment="1">
      <alignment vertical="center" wrapText="1"/>
    </xf>
    <xf numFmtId="166" fontId="78" fillId="73" borderId="46" xfId="274" applyNumberFormat="1" applyFont="1" applyFill="1" applyBorder="1" applyAlignment="1">
      <alignment wrapText="1"/>
    </xf>
    <xf numFmtId="166" fontId="78" fillId="73" borderId="48" xfId="274" applyNumberFormat="1" applyFont="1" applyFill="1" applyBorder="1" applyAlignment="1">
      <alignment wrapText="1"/>
    </xf>
    <xf numFmtId="166" fontId="78" fillId="73" borderId="47" xfId="274" applyNumberFormat="1" applyFont="1" applyFill="1" applyBorder="1" applyAlignment="1">
      <alignment wrapText="1"/>
    </xf>
    <xf numFmtId="166" fontId="78" fillId="0" borderId="46" xfId="274" applyNumberFormat="1" applyFont="1" applyBorder="1" applyAlignment="1" applyProtection="1">
      <alignment vertical="center" wrapText="1"/>
      <protection locked="0"/>
    </xf>
    <xf numFmtId="166" fontId="78" fillId="70" borderId="47" xfId="442" applyNumberFormat="1" applyFont="1" applyFill="1" applyBorder="1">
      <alignment/>
      <protection/>
    </xf>
    <xf numFmtId="166" fontId="78" fillId="56" borderId="46" xfId="274" applyNumberFormat="1" applyFont="1" applyFill="1" applyBorder="1" applyAlignment="1">
      <alignment wrapText="1"/>
    </xf>
    <xf numFmtId="166" fontId="78" fillId="70" borderId="49" xfId="442" applyNumberFormat="1" applyFont="1" applyFill="1" applyBorder="1">
      <alignment/>
      <protection/>
    </xf>
    <xf numFmtId="166" fontId="78" fillId="0" borderId="47" xfId="274" applyNumberFormat="1" applyFont="1" applyBorder="1" applyAlignment="1" applyProtection="1">
      <alignment vertical="center" wrapText="1"/>
      <protection locked="0"/>
    </xf>
    <xf numFmtId="166" fontId="78" fillId="73" borderId="50" xfId="274" applyNumberFormat="1" applyFont="1" applyFill="1" applyBorder="1" applyAlignment="1">
      <alignment vertical="center" wrapText="1"/>
    </xf>
    <xf numFmtId="166" fontId="78" fillId="70" borderId="48" xfId="442" applyNumberFormat="1" applyFont="1" applyFill="1" applyBorder="1">
      <alignment/>
      <protection/>
    </xf>
    <xf numFmtId="166" fontId="78" fillId="73" borderId="46" xfId="274" applyNumberFormat="1" applyFont="1" applyFill="1" applyBorder="1" applyAlignment="1">
      <alignment vertical="center" wrapText="1"/>
    </xf>
    <xf numFmtId="166" fontId="78" fillId="0" borderId="48" xfId="274" applyNumberFormat="1" applyFont="1" applyBorder="1" applyAlignment="1">
      <alignment vertical="center" wrapText="1"/>
    </xf>
    <xf numFmtId="16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6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Border="1" applyAlignment="1">
      <alignment wrapText="1"/>
      <protection/>
    </xf>
    <xf numFmtId="166" fontId="80" fillId="74" borderId="48" xfId="274" applyNumberFormat="1" applyFont="1" applyFill="1" applyBorder="1" applyAlignment="1" applyProtection="1">
      <alignment vertical="center" wrapText="1"/>
      <protection locked="0"/>
    </xf>
    <xf numFmtId="166" fontId="80" fillId="74" borderId="40" xfId="274" applyNumberFormat="1" applyFont="1" applyFill="1" applyBorder="1" applyAlignment="1" applyProtection="1">
      <alignment vertical="center" wrapText="1"/>
      <protection locked="0"/>
    </xf>
    <xf numFmtId="166" fontId="80" fillId="74" borderId="47" xfId="274" applyNumberFormat="1" applyFont="1" applyFill="1" applyBorder="1" applyAlignment="1" applyProtection="1">
      <alignment vertical="center" wrapText="1"/>
      <protection locked="0"/>
    </xf>
    <xf numFmtId="166" fontId="80" fillId="74" borderId="51" xfId="274" applyNumberFormat="1" applyFont="1" applyFill="1" applyBorder="1" applyAlignment="1" applyProtection="1">
      <alignment vertical="center" wrapText="1"/>
      <protection locked="0"/>
    </xf>
    <xf numFmtId="166" fontId="80" fillId="74" borderId="50" xfId="274" applyNumberFormat="1" applyFont="1" applyFill="1" applyBorder="1" applyAlignment="1" applyProtection="1">
      <alignment vertical="center" wrapText="1"/>
      <protection locked="0"/>
    </xf>
    <xf numFmtId="166" fontId="80" fillId="74" borderId="52" xfId="274" applyNumberFormat="1" applyFont="1" applyFill="1" applyBorder="1" applyAlignment="1" applyProtection="1">
      <alignment vertical="center" wrapText="1"/>
      <protection locked="0"/>
    </xf>
    <xf numFmtId="166" fontId="78" fillId="73" borderId="52" xfId="274" applyNumberFormat="1" applyFont="1" applyFill="1" applyBorder="1" applyAlignment="1">
      <alignment vertical="center" wrapText="1"/>
    </xf>
    <xf numFmtId="166" fontId="80" fillId="74" borderId="53" xfId="274" applyNumberFormat="1" applyFont="1" applyFill="1" applyBorder="1" applyAlignment="1" applyProtection="1">
      <alignment vertical="center" wrapText="1"/>
      <protection locked="0"/>
    </xf>
    <xf numFmtId="166" fontId="78" fillId="73" borderId="44" xfId="274" applyNumberFormat="1" applyFont="1" applyFill="1" applyBorder="1" applyAlignment="1">
      <alignment vertical="center" wrapText="1"/>
    </xf>
    <xf numFmtId="166" fontId="78" fillId="56" borderId="38" xfId="274" applyNumberFormat="1" applyFont="1" applyFill="1" applyBorder="1" applyAlignment="1">
      <alignment horizontal="center"/>
    </xf>
    <xf numFmtId="166" fontId="78" fillId="70" borderId="5" xfId="442" applyNumberFormat="1" applyFont="1" applyFill="1" applyBorder="1" applyAlignment="1">
      <alignment horizontal="center"/>
      <protection/>
    </xf>
    <xf numFmtId="166" fontId="78" fillId="70" borderId="18" xfId="442" applyNumberFormat="1" applyFont="1" applyFill="1" applyBorder="1" applyAlignment="1">
      <alignment horizontal="center"/>
      <protection/>
    </xf>
    <xf numFmtId="166" fontId="78" fillId="70" borderId="54" xfId="442" applyNumberFormat="1" applyFont="1" applyFill="1" applyBorder="1" applyAlignment="1">
      <alignment horizontal="center"/>
      <protection/>
    </xf>
    <xf numFmtId="166" fontId="78" fillId="70" borderId="5" xfId="442" applyNumberFormat="1" applyFont="1" applyFill="1" applyBorder="1">
      <alignment/>
      <protection/>
    </xf>
    <xf numFmtId="166" fontId="78" fillId="70" borderId="18" xfId="442" applyNumberFormat="1" applyFont="1" applyFill="1" applyBorder="1">
      <alignment/>
      <protection/>
    </xf>
    <xf numFmtId="166" fontId="78" fillId="70" borderId="54" xfId="442" applyNumberFormat="1" applyFont="1" applyFill="1" applyBorder="1">
      <alignment/>
      <protection/>
    </xf>
    <xf numFmtId="166" fontId="78" fillId="0" borderId="54" xfId="274" applyNumberFormat="1" applyFont="1" applyBorder="1" applyAlignment="1" applyProtection="1">
      <alignment vertical="center"/>
      <protection locked="0"/>
    </xf>
    <xf numFmtId="166" fontId="78" fillId="0" borderId="18" xfId="274" applyNumberFormat="1" applyFont="1" applyBorder="1" applyAlignment="1" applyProtection="1">
      <alignment vertical="center"/>
      <protection locked="0"/>
    </xf>
    <xf numFmtId="166" fontId="78" fillId="0" borderId="5" xfId="274" applyNumberFormat="1" applyFont="1" applyBorder="1" applyAlignment="1">
      <alignment vertical="center"/>
    </xf>
    <xf numFmtId="166" fontId="78" fillId="73" borderId="40" xfId="274" applyNumberFormat="1" applyFont="1" applyFill="1" applyBorder="1" applyAlignment="1">
      <alignment/>
    </xf>
    <xf numFmtId="166" fontId="78" fillId="71" borderId="40" xfId="274" applyNumberFormat="1" applyFont="1" applyFill="1" applyBorder="1" applyAlignment="1">
      <alignment/>
    </xf>
    <xf numFmtId="166" fontId="78" fillId="73" borderId="54" xfId="274" applyNumberFormat="1" applyFont="1" applyFill="1" applyBorder="1" applyAlignment="1">
      <alignment/>
    </xf>
    <xf numFmtId="166" fontId="78" fillId="73" borderId="5" xfId="274" applyNumberFormat="1" applyFont="1" applyFill="1" applyBorder="1" applyAlignment="1">
      <alignment/>
    </xf>
    <xf numFmtId="166" fontId="78" fillId="0" borderId="40" xfId="274" applyNumberFormat="1" applyFont="1" applyBorder="1" applyAlignment="1" applyProtection="1">
      <alignment vertical="center"/>
      <protection locked="0"/>
    </xf>
    <xf numFmtId="166" fontId="78" fillId="56" borderId="40" xfId="274" applyNumberFormat="1" applyFont="1" applyFill="1" applyBorder="1" applyAlignment="1">
      <alignment/>
    </xf>
    <xf numFmtId="166" fontId="78" fillId="0" borderId="5" xfId="274" applyNumberFormat="1" applyFont="1" applyBorder="1" applyAlignment="1" applyProtection="1">
      <alignment vertical="center"/>
      <protection locked="0"/>
    </xf>
    <xf numFmtId="166" fontId="78" fillId="73" borderId="39" xfId="274" applyNumberFormat="1" applyFont="1" applyFill="1" applyBorder="1" applyAlignment="1">
      <alignment vertical="center"/>
    </xf>
    <xf numFmtId="166" fontId="78" fillId="73" borderId="40" xfId="274" applyNumberFormat="1" applyFont="1" applyFill="1" applyBorder="1" applyAlignment="1">
      <alignment vertical="center"/>
    </xf>
    <xf numFmtId="166" fontId="78" fillId="0" borderId="54" xfId="274" applyNumberFormat="1" applyFont="1" applyBorder="1" applyAlignment="1">
      <alignment vertical="center"/>
    </xf>
    <xf numFmtId="166" fontId="78" fillId="71" borderId="40" xfId="274" applyNumberFormat="1" applyFont="1" applyFill="1" applyBorder="1" applyAlignment="1">
      <alignment horizontal="center"/>
    </xf>
    <xf numFmtId="166" fontId="78" fillId="0" borderId="54" xfId="274" applyNumberFormat="1" applyFont="1" applyBorder="1" applyAlignment="1" applyProtection="1">
      <alignment horizontal="center" vertical="center"/>
      <protection locked="0"/>
    </xf>
    <xf numFmtId="166" fontId="78" fillId="0" borderId="18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/>
    </xf>
    <xf numFmtId="166" fontId="78" fillId="73" borderId="54" xfId="274" applyNumberFormat="1" applyFont="1" applyFill="1" applyBorder="1" applyAlignment="1">
      <alignment horizontal="center"/>
    </xf>
    <xf numFmtId="166" fontId="78" fillId="73" borderId="5" xfId="274" applyNumberFormat="1" applyFont="1" applyFill="1" applyBorder="1" applyAlignment="1">
      <alignment horizontal="center"/>
    </xf>
    <xf numFmtId="166" fontId="78" fillId="0" borderId="40" xfId="274" applyNumberFormat="1" applyFont="1" applyBorder="1" applyAlignment="1" applyProtection="1">
      <alignment horizontal="center" vertical="center"/>
      <protection locked="0"/>
    </xf>
    <xf numFmtId="166" fontId="78" fillId="0" borderId="5" xfId="274" applyNumberFormat="1" applyFont="1" applyBorder="1" applyAlignment="1" applyProtection="1">
      <alignment horizontal="center" vertical="center"/>
      <protection locked="0"/>
    </xf>
    <xf numFmtId="166" fontId="78" fillId="73" borderId="39" xfId="274" applyNumberFormat="1" applyFont="1" applyFill="1" applyBorder="1" applyAlignment="1">
      <alignment horizontal="center" vertical="center"/>
    </xf>
    <xf numFmtId="166" fontId="78" fillId="73" borderId="40" xfId="274" applyNumberFormat="1" applyFont="1" applyFill="1" applyBorder="1" applyAlignment="1">
      <alignment horizontal="center" vertical="center"/>
    </xf>
    <xf numFmtId="166" fontId="78" fillId="0" borderId="54" xfId="274" applyNumberFormat="1" applyFont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66" fontId="78" fillId="71" borderId="38" xfId="274" applyNumberFormat="1" applyFont="1" applyFill="1" applyBorder="1" applyAlignment="1">
      <alignment/>
    </xf>
    <xf numFmtId="166" fontId="78" fillId="71" borderId="34" xfId="274" applyNumberFormat="1" applyFont="1" applyFill="1" applyBorder="1" applyAlignment="1">
      <alignment/>
    </xf>
    <xf numFmtId="166" fontId="78" fillId="0" borderId="41" xfId="274" applyNumberFormat="1" applyFont="1" applyBorder="1" applyAlignment="1" applyProtection="1">
      <alignment vertical="center" wrapText="1"/>
      <protection locked="0"/>
    </xf>
    <xf numFmtId="166" fontId="78" fillId="0" borderId="54" xfId="274" applyNumberFormat="1" applyFont="1" applyBorder="1" applyAlignment="1" applyProtection="1">
      <alignment vertical="center" wrapText="1"/>
      <protection locked="0"/>
    </xf>
    <xf numFmtId="166" fontId="78" fillId="0" borderId="35" xfId="274" applyNumberFormat="1" applyFont="1" applyBorder="1" applyAlignment="1" applyProtection="1">
      <alignment vertical="center" wrapText="1"/>
      <protection locked="0"/>
    </xf>
    <xf numFmtId="166" fontId="78" fillId="0" borderId="42" xfId="274" applyNumberFormat="1" applyFont="1" applyBorder="1" applyAlignment="1" applyProtection="1">
      <alignment vertical="center" wrapText="1"/>
      <protection locked="0"/>
    </xf>
    <xf numFmtId="166" fontId="78" fillId="0" borderId="18" xfId="274" applyNumberFormat="1" applyFont="1" applyBorder="1" applyAlignment="1" applyProtection="1">
      <alignment vertical="center" wrapText="1"/>
      <protection locked="0"/>
    </xf>
    <xf numFmtId="166" fontId="78" fillId="0" borderId="36" xfId="274" applyNumberFormat="1" applyFont="1" applyBorder="1" applyAlignment="1" applyProtection="1">
      <alignment vertical="center" wrapText="1"/>
      <protection locked="0"/>
    </xf>
    <xf numFmtId="166" fontId="78" fillId="0" borderId="43" xfId="274" applyNumberFormat="1" applyFont="1" applyBorder="1" applyAlignment="1">
      <alignment vertical="center" wrapText="1"/>
    </xf>
    <xf numFmtId="166" fontId="78" fillId="0" borderId="5" xfId="274" applyNumberFormat="1" applyFont="1" applyBorder="1" applyAlignment="1">
      <alignment vertical="center" wrapText="1"/>
    </xf>
    <xf numFmtId="166" fontId="78" fillId="0" borderId="37" xfId="274" applyNumberFormat="1" applyFont="1" applyBorder="1" applyAlignment="1">
      <alignment vertical="center" wrapText="1"/>
    </xf>
    <xf numFmtId="166" fontId="78" fillId="73" borderId="38" xfId="274" applyNumberFormat="1" applyFont="1" applyFill="1" applyBorder="1" applyAlignment="1">
      <alignment wrapText="1"/>
    </xf>
    <xf numFmtId="166" fontId="78" fillId="73" borderId="40" xfId="274" applyNumberFormat="1" applyFont="1" applyFill="1" applyBorder="1" applyAlignment="1">
      <alignment wrapText="1"/>
    </xf>
    <xf numFmtId="166" fontId="78" fillId="73" borderId="34" xfId="274" applyNumberFormat="1" applyFont="1" applyFill="1" applyBorder="1" applyAlignment="1">
      <alignment wrapText="1"/>
    </xf>
    <xf numFmtId="166" fontId="78" fillId="73" borderId="41" xfId="274" applyNumberFormat="1" applyFont="1" applyFill="1" applyBorder="1" applyAlignment="1">
      <alignment wrapText="1"/>
    </xf>
    <xf numFmtId="166" fontId="78" fillId="73" borderId="54" xfId="274" applyNumberFormat="1" applyFont="1" applyFill="1" applyBorder="1" applyAlignment="1">
      <alignment wrapText="1"/>
    </xf>
    <xf numFmtId="166" fontId="78" fillId="73" borderId="35" xfId="274" applyNumberFormat="1" applyFont="1" applyFill="1" applyBorder="1" applyAlignment="1">
      <alignment wrapText="1"/>
    </xf>
    <xf numFmtId="166" fontId="78" fillId="73" borderId="43" xfId="274" applyNumberFormat="1" applyFont="1" applyFill="1" applyBorder="1" applyAlignment="1">
      <alignment wrapText="1"/>
    </xf>
    <xf numFmtId="166" fontId="78" fillId="73" borderId="5" xfId="274" applyNumberFormat="1" applyFont="1" applyFill="1" applyBorder="1" applyAlignment="1">
      <alignment wrapText="1"/>
    </xf>
    <xf numFmtId="166" fontId="78" fillId="73" borderId="37" xfId="274" applyNumberFormat="1" applyFont="1" applyFill="1" applyBorder="1" applyAlignment="1">
      <alignment wrapText="1"/>
    </xf>
    <xf numFmtId="166" fontId="78" fillId="0" borderId="38" xfId="274" applyNumberFormat="1" applyFont="1" applyBorder="1" applyAlignment="1" applyProtection="1">
      <alignment vertical="center" wrapText="1"/>
      <protection locked="0"/>
    </xf>
    <xf numFmtId="166" fontId="78" fillId="0" borderId="40" xfId="274" applyNumberFormat="1" applyFont="1" applyBorder="1" applyAlignment="1" applyProtection="1">
      <alignment vertical="center" wrapText="1"/>
      <protection locked="0"/>
    </xf>
    <xf numFmtId="166" fontId="78" fillId="0" borderId="34" xfId="274" applyNumberFormat="1" applyFont="1" applyBorder="1" applyAlignment="1" applyProtection="1">
      <alignment vertical="center" wrapText="1"/>
      <protection locked="0"/>
    </xf>
    <xf numFmtId="166" fontId="78" fillId="56" borderId="38" xfId="274" applyNumberFormat="1" applyFont="1" applyFill="1" applyBorder="1" applyAlignment="1">
      <alignment wrapText="1"/>
    </xf>
    <xf numFmtId="166" fontId="78" fillId="56" borderId="40" xfId="274" applyNumberFormat="1" applyFont="1" applyFill="1" applyBorder="1" applyAlignment="1">
      <alignment wrapText="1"/>
    </xf>
    <xf numFmtId="166" fontId="78" fillId="56" borderId="34" xfId="274" applyNumberFormat="1" applyFont="1" applyFill="1" applyBorder="1" applyAlignment="1">
      <alignment wrapText="1"/>
    </xf>
    <xf numFmtId="166" fontId="78" fillId="73" borderId="38" xfId="274" applyNumberFormat="1" applyFont="1" applyFill="1" applyBorder="1" applyAlignment="1">
      <alignment vertical="center" wrapText="1"/>
    </xf>
    <xf numFmtId="166" fontId="78" fillId="73" borderId="40" xfId="274" applyNumberFormat="1" applyFont="1" applyFill="1" applyBorder="1" applyAlignment="1">
      <alignment vertical="center" wrapText="1"/>
    </xf>
    <xf numFmtId="166" fontId="78" fillId="73" borderId="34" xfId="274" applyNumberFormat="1" applyFont="1" applyFill="1" applyBorder="1" applyAlignment="1">
      <alignment vertical="center" wrapText="1"/>
    </xf>
    <xf numFmtId="166" fontId="78" fillId="0" borderId="5" xfId="274" applyNumberFormat="1" applyFont="1" applyBorder="1" applyAlignment="1" applyProtection="1">
      <alignment vertical="center" wrapText="1"/>
      <protection locked="0"/>
    </xf>
    <xf numFmtId="166" fontId="78" fillId="0" borderId="37" xfId="274" applyNumberFormat="1" applyFont="1" applyBorder="1" applyAlignment="1" applyProtection="1">
      <alignment vertical="center" wrapText="1"/>
      <protection locked="0"/>
    </xf>
    <xf numFmtId="166" fontId="78" fillId="0" borderId="41" xfId="274" applyNumberFormat="1" applyFont="1" applyBorder="1" applyAlignment="1">
      <alignment vertical="center" wrapText="1"/>
    </xf>
    <xf numFmtId="166" fontId="78" fillId="0" borderId="54" xfId="274" applyNumberFormat="1" applyFont="1" applyBorder="1" applyAlignment="1">
      <alignment vertical="center" wrapText="1"/>
    </xf>
    <xf numFmtId="166" fontId="78" fillId="0" borderId="35" xfId="274" applyNumberFormat="1" applyFont="1" applyBorder="1" applyAlignment="1">
      <alignment vertical="center" wrapText="1"/>
    </xf>
    <xf numFmtId="166" fontId="78" fillId="0" borderId="43" xfId="274" applyNumberFormat="1" applyFont="1" applyBorder="1" applyAlignment="1" applyProtection="1">
      <alignment vertical="center" wrapText="1"/>
      <protection locked="0"/>
    </xf>
    <xf numFmtId="166" fontId="78" fillId="0" borderId="48" xfId="274" applyNumberFormat="1" applyFont="1" applyBorder="1" applyAlignment="1" applyProtection="1">
      <alignment vertical="center" wrapText="1"/>
      <protection locked="0"/>
    </xf>
    <xf numFmtId="166" fontId="78" fillId="0" borderId="49" xfId="274" applyNumberFormat="1" applyFont="1" applyBorder="1" applyAlignment="1" applyProtection="1">
      <alignment vertical="center" wrapText="1"/>
      <protection locked="0"/>
    </xf>
    <xf numFmtId="166" fontId="80" fillId="74" borderId="49" xfId="274" applyNumberFormat="1" applyFont="1" applyFill="1" applyBorder="1" applyAlignment="1" applyProtection="1">
      <alignment vertical="center" wrapText="1"/>
      <protection locked="0"/>
    </xf>
    <xf numFmtId="166" fontId="78" fillId="70" borderId="42" xfId="442" applyNumberFormat="1" applyFont="1" applyFill="1" applyBorder="1">
      <alignment/>
      <protection/>
    </xf>
    <xf numFmtId="166" fontId="78" fillId="70" borderId="36" xfId="442" applyNumberFormat="1" applyFont="1" applyFill="1" applyBorder="1">
      <alignment/>
      <protection/>
    </xf>
    <xf numFmtId="166" fontId="78" fillId="70" borderId="41" xfId="442" applyNumberFormat="1" applyFont="1" applyFill="1" applyBorder="1">
      <alignment/>
      <protection/>
    </xf>
    <xf numFmtId="166" fontId="78" fillId="70" borderId="35" xfId="442" applyNumberFormat="1" applyFont="1" applyFill="1" applyBorder="1">
      <alignment/>
      <protection/>
    </xf>
    <xf numFmtId="166" fontId="78" fillId="70" borderId="43" xfId="442" applyNumberFormat="1" applyFont="1" applyFill="1" applyBorder="1">
      <alignment/>
      <protection/>
    </xf>
    <xf numFmtId="166" fontId="78" fillId="70" borderId="37" xfId="442" applyNumberFormat="1" applyFont="1" applyFill="1" applyBorder="1">
      <alignment/>
      <protection/>
    </xf>
    <xf numFmtId="0" fontId="2" fillId="0" borderId="0" xfId="373" applyFont="1">
      <alignment/>
      <protection/>
    </xf>
    <xf numFmtId="0" fontId="80" fillId="0" borderId="0" xfId="373" applyFont="1" applyAlignment="1">
      <alignment vertical="center"/>
      <protection/>
    </xf>
    <xf numFmtId="0" fontId="82" fillId="0" borderId="0" xfId="373" applyFont="1" applyAlignment="1">
      <alignment horizontal="left"/>
      <protection/>
    </xf>
    <xf numFmtId="0" fontId="2" fillId="0" borderId="55" xfId="373" applyFont="1" applyBorder="1" applyAlignment="1">
      <alignment horizontal="center" vertical="center" wrapText="1"/>
      <protection/>
    </xf>
    <xf numFmtId="0" fontId="2" fillId="0" borderId="56" xfId="373" applyFont="1" applyBorder="1" applyAlignment="1">
      <alignment horizontal="center" vertical="top" wrapText="1"/>
      <protection/>
    </xf>
    <xf numFmtId="0" fontId="2" fillId="0" borderId="57" xfId="373" applyFont="1" applyBorder="1" applyAlignment="1">
      <alignment vertical="top"/>
      <protection/>
    </xf>
    <xf numFmtId="0" fontId="2" fillId="0" borderId="57" xfId="373" applyFont="1" applyBorder="1" applyAlignment="1">
      <alignment horizontal="center" vertical="top" wrapText="1"/>
      <protection/>
    </xf>
    <xf numFmtId="0" fontId="2" fillId="0" borderId="58" xfId="373" applyFont="1" applyBorder="1" applyAlignment="1">
      <alignment horizontal="center" vertical="top" wrapText="1"/>
      <protection/>
    </xf>
    <xf numFmtId="0" fontId="2" fillId="0" borderId="0" xfId="373" applyFont="1" applyAlignment="1">
      <alignment vertical="top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horizontal="center" vertical="top" wrapText="1"/>
      <protection/>
    </xf>
    <xf numFmtId="0" fontId="2" fillId="0" borderId="0" xfId="373" applyFont="1" applyAlignment="1">
      <alignment vertical="center"/>
      <protection/>
    </xf>
    <xf numFmtId="0" fontId="3" fillId="0" borderId="59" xfId="440" applyFont="1" applyBorder="1" applyAlignment="1">
      <alignment horizontal="center" vertical="center"/>
      <protection/>
    </xf>
    <xf numFmtId="0" fontId="3" fillId="0" borderId="60" xfId="373" applyFont="1" applyBorder="1" applyAlignment="1">
      <alignment horizontal="center" vertical="center"/>
      <protection/>
    </xf>
    <xf numFmtId="0" fontId="3" fillId="0" borderId="61" xfId="440" applyFont="1" applyBorder="1" applyAlignment="1">
      <alignment horizontal="left" vertical="center"/>
      <protection/>
    </xf>
    <xf numFmtId="0" fontId="3" fillId="0" borderId="0" xfId="373" applyFont="1" applyAlignment="1">
      <alignment vertical="center"/>
      <protection/>
    </xf>
    <xf numFmtId="0" fontId="3" fillId="0" borderId="62" xfId="440" applyFont="1" applyBorder="1" applyAlignment="1">
      <alignment horizontal="center" vertical="center"/>
      <protection/>
    </xf>
    <xf numFmtId="0" fontId="3" fillId="0" borderId="63" xfId="373" applyFont="1" applyBorder="1" applyAlignment="1">
      <alignment horizontal="center" vertical="center"/>
      <protection/>
    </xf>
    <xf numFmtId="0" fontId="3" fillId="0" borderId="64" xfId="440" applyFont="1" applyBorder="1" applyAlignment="1">
      <alignment horizontal="left" vertical="center"/>
      <protection/>
    </xf>
    <xf numFmtId="166" fontId="3" fillId="56" borderId="65" xfId="188" applyNumberFormat="1" applyFont="1" applyFill="1" applyBorder="1" applyAlignment="1">
      <alignment horizontal="right" vertical="center"/>
    </xf>
    <xf numFmtId="0" fontId="3" fillId="0" borderId="64" xfId="440" applyFont="1" applyBorder="1" applyAlignment="1">
      <alignment horizontal="left" vertical="center" wrapText="1"/>
      <protection/>
    </xf>
    <xf numFmtId="0" fontId="3" fillId="0" borderId="64" xfId="440" applyFont="1" applyBorder="1" applyAlignment="1">
      <alignment vertical="center" wrapText="1"/>
      <protection/>
    </xf>
    <xf numFmtId="0" fontId="3" fillId="0" borderId="64" xfId="373" applyFont="1" applyBorder="1" applyAlignment="1">
      <alignment horizontal="left" vertical="center"/>
      <protection/>
    </xf>
    <xf numFmtId="0" fontId="3" fillId="0" borderId="66" xfId="440" applyFont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>
      <alignment/>
      <protection/>
    </xf>
    <xf numFmtId="0" fontId="81" fillId="0" borderId="0" xfId="373" applyFont="1" applyAlignment="1">
      <alignment vertical="center"/>
      <protection/>
    </xf>
    <xf numFmtId="49" fontId="3" fillId="0" borderId="0" xfId="373" applyNumberFormat="1" applyFont="1" applyAlignment="1">
      <alignment horizontal="center" vertical="center"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41" fontId="3" fillId="0" borderId="0" xfId="373" applyNumberFormat="1" applyFont="1" applyAlignment="1">
      <alignment vertical="center"/>
      <protection/>
    </xf>
    <xf numFmtId="0" fontId="3" fillId="0" borderId="61" xfId="373" applyFont="1" applyBorder="1" applyAlignment="1">
      <alignment vertical="center"/>
      <protection/>
    </xf>
    <xf numFmtId="0" fontId="3" fillId="0" borderId="64" xfId="373" applyFont="1" applyBorder="1" applyAlignment="1">
      <alignment vertical="center"/>
      <protection/>
    </xf>
    <xf numFmtId="49" fontId="2" fillId="0" borderId="0" xfId="373" applyNumberFormat="1" applyFont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83" fillId="0" borderId="0" xfId="373" applyFont="1">
      <alignment/>
      <protection/>
    </xf>
    <xf numFmtId="0" fontId="2" fillId="0" borderId="0" xfId="373" applyFont="1" applyAlignment="1">
      <alignment horizontal="left" vertical="center"/>
      <protection/>
    </xf>
    <xf numFmtId="0" fontId="82" fillId="0" borderId="0" xfId="373" applyFont="1" applyAlignment="1">
      <alignment vertical="center"/>
      <protection/>
    </xf>
    <xf numFmtId="0" fontId="2" fillId="0" borderId="56" xfId="373" applyFont="1" applyBorder="1" applyAlignment="1">
      <alignment horizontal="center" vertical="top"/>
      <protection/>
    </xf>
    <xf numFmtId="0" fontId="2" fillId="0" borderId="57" xfId="373" applyFont="1" applyBorder="1" applyAlignment="1">
      <alignment horizontal="center" vertical="top"/>
      <protection/>
    </xf>
    <xf numFmtId="0" fontId="2" fillId="0" borderId="0" xfId="373" applyFont="1" applyAlignment="1">
      <alignment horizontal="center" vertical="top"/>
      <protection/>
    </xf>
    <xf numFmtId="0" fontId="3" fillId="0" borderId="0" xfId="373" applyFont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Border="1" applyAlignment="1">
      <alignment horizontal="center" vertical="center"/>
      <protection/>
    </xf>
    <xf numFmtId="0" fontId="2" fillId="0" borderId="61" xfId="440" applyFont="1" applyBorder="1" applyAlignment="1">
      <alignment horizontal="left" vertical="center"/>
      <protection/>
    </xf>
    <xf numFmtId="16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Border="1" applyAlignment="1">
      <alignment horizontal="center" vertical="center"/>
      <protection/>
    </xf>
    <xf numFmtId="0" fontId="2" fillId="0" borderId="64" xfId="629" applyFont="1" applyBorder="1" applyAlignment="1">
      <alignment horizontal="left" vertical="center"/>
      <protection/>
    </xf>
    <xf numFmtId="166" fontId="2" fillId="56" borderId="65" xfId="188" applyNumberFormat="1" applyFont="1" applyFill="1" applyBorder="1" applyAlignment="1">
      <alignment horizontal="right" vertical="center"/>
    </xf>
    <xf numFmtId="0" fontId="2" fillId="0" borderId="64" xfId="440" applyFont="1" applyBorder="1" applyAlignment="1">
      <alignment horizontal="left" vertical="center"/>
      <protection/>
    </xf>
    <xf numFmtId="0" fontId="2" fillId="0" borderId="64" xfId="440" applyFont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Font="1" applyFill="1" applyBorder="1" applyAlignment="1">
      <alignment horizontal="center" vertical="center"/>
      <protection/>
    </xf>
    <xf numFmtId="0" fontId="3" fillId="56" borderId="67" xfId="440" applyFont="1" applyFill="1" applyBorder="1" applyAlignment="1">
      <alignment vertical="center"/>
      <protection/>
    </xf>
    <xf numFmtId="166" fontId="3" fillId="56" borderId="70" xfId="188" applyNumberFormat="1" applyFont="1" applyFill="1" applyBorder="1" applyAlignment="1">
      <alignment horizontal="right" vertical="center"/>
    </xf>
    <xf numFmtId="0" fontId="3" fillId="0" borderId="0" xfId="440" applyFont="1" applyAlignment="1">
      <alignment horizontal="left" vertical="center"/>
      <protection/>
    </xf>
    <xf numFmtId="0" fontId="2" fillId="0" borderId="0" xfId="440" applyFont="1" applyAlignment="1">
      <alignment horizontal="left" vertical="center"/>
      <protection/>
    </xf>
    <xf numFmtId="0" fontId="3" fillId="0" borderId="0" xfId="440" applyFont="1" applyAlignment="1">
      <alignment horizontal="left" vertical="center" wrapText="1"/>
      <protection/>
    </xf>
    <xf numFmtId="166" fontId="3" fillId="0" borderId="0" xfId="188" applyNumberFormat="1" applyFont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57" xfId="440" applyFont="1" applyFill="1" applyBorder="1" applyAlignment="1">
      <alignment vertical="center"/>
      <protection/>
    </xf>
    <xf numFmtId="0" fontId="2" fillId="0" borderId="61" xfId="629" applyFont="1" applyBorder="1" applyAlignment="1">
      <alignment horizontal="left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Border="1" applyAlignment="1">
      <alignment horizontal="center" vertical="center"/>
      <protection/>
    </xf>
    <xf numFmtId="0" fontId="2" fillId="0" borderId="71" xfId="440" applyFont="1" applyBorder="1" applyAlignment="1">
      <alignment horizontal="left" vertical="center"/>
      <protection/>
    </xf>
    <xf numFmtId="166" fontId="2" fillId="56" borderId="70" xfId="188" applyNumberFormat="1" applyFont="1" applyFill="1" applyBorder="1" applyAlignment="1">
      <alignment horizontal="right" vertical="center"/>
    </xf>
    <xf numFmtId="166" fontId="2" fillId="0" borderId="0" xfId="188" applyNumberFormat="1" applyFont="1" applyAlignment="1">
      <alignment horizontal="right" vertical="center"/>
    </xf>
    <xf numFmtId="0" fontId="83" fillId="0" borderId="10" xfId="373" applyFont="1" applyBorder="1" applyAlignment="1">
      <alignment vertical="center"/>
      <protection/>
    </xf>
    <xf numFmtId="0" fontId="3" fillId="0" borderId="0" xfId="373" applyFont="1" applyAlignment="1">
      <alignment horizontal="left"/>
      <protection/>
    </xf>
    <xf numFmtId="0" fontId="84" fillId="0" borderId="0" xfId="373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3" applyFont="1">
      <alignment/>
      <protection/>
    </xf>
    <xf numFmtId="0" fontId="84" fillId="0" borderId="0" xfId="373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4" fontId="103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66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41" fontId="3" fillId="56" borderId="65" xfId="165" applyNumberFormat="1" applyFont="1" applyFill="1" applyBorder="1" applyAlignment="1">
      <alignment horizontal="right" vertical="center"/>
    </xf>
    <xf numFmtId="166" fontId="3" fillId="56" borderId="70" xfId="175" applyNumberFormat="1" applyFont="1" applyFill="1" applyBorder="1" applyAlignment="1">
      <alignment horizontal="right" vertical="center"/>
    </xf>
    <xf numFmtId="41" fontId="3" fillId="56" borderId="69" xfId="17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66" fontId="3" fillId="56" borderId="69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66" fontId="3" fillId="56" borderId="69" xfId="188" applyNumberFormat="1" applyFont="1" applyFill="1" applyBorder="1" applyAlignment="1">
      <alignment horizontal="right" vertical="center"/>
    </xf>
    <xf numFmtId="166" fontId="81" fillId="56" borderId="70" xfId="175" applyNumberFormat="1" applyFont="1" applyFill="1" applyBorder="1" applyAlignment="1">
      <alignment horizontal="right" vertical="center"/>
    </xf>
    <xf numFmtId="166" fontId="81" fillId="56" borderId="65" xfId="175" applyNumberFormat="1" applyFont="1" applyFill="1" applyBorder="1" applyAlignment="1">
      <alignment horizontal="right" vertical="center"/>
    </xf>
    <xf numFmtId="166" fontId="2" fillId="0" borderId="0" xfId="373" applyNumberFormat="1" applyFont="1">
      <alignment/>
      <protection/>
    </xf>
    <xf numFmtId="166" fontId="81" fillId="56" borderId="74" xfId="165" applyNumberFormat="1" applyFont="1" applyFill="1" applyBorder="1" applyAlignment="1">
      <alignment horizontal="right" vertical="center"/>
    </xf>
    <xf numFmtId="0" fontId="2" fillId="0" borderId="0" xfId="373" applyFont="1" applyAlignment="1" applyProtection="1">
      <alignment horizontal="center" vertical="center"/>
      <protection locked="0"/>
    </xf>
    <xf numFmtId="0" fontId="84" fillId="0" borderId="10" xfId="373" applyFont="1" applyBorder="1" applyAlignment="1">
      <alignment horizontal="center" vertical="center" wrapText="1"/>
      <protection/>
    </xf>
    <xf numFmtId="0" fontId="2" fillId="0" borderId="0" xfId="373" applyFont="1" applyAlignment="1" applyProtection="1">
      <alignment horizontal="left"/>
      <protection locked="0"/>
    </xf>
    <xf numFmtId="0" fontId="82" fillId="0" borderId="0" xfId="373" applyFont="1" applyAlignment="1">
      <alignment horizontal="center"/>
      <protection/>
    </xf>
    <xf numFmtId="0" fontId="0" fillId="0" borderId="0" xfId="373">
      <alignment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4" fillId="0" borderId="0" xfId="440" applyFont="1" applyAlignment="1">
      <alignment horizontal="center" vertical="center"/>
      <protection/>
    </xf>
    <xf numFmtId="0" fontId="84" fillId="0" borderId="0" xfId="373" applyFont="1" applyAlignment="1">
      <alignment horizontal="center" vertical="center"/>
      <protection/>
    </xf>
    <xf numFmtId="0" fontId="82" fillId="0" borderId="0" xfId="373" applyFont="1" applyAlignment="1">
      <alignment horizontal="center" vertical="center"/>
      <protection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3" applyFont="1" applyAlignment="1">
      <alignment horizontal="right"/>
      <protection/>
    </xf>
    <xf numFmtId="0" fontId="3" fillId="72" borderId="75" xfId="442" applyFont="1" applyFill="1" applyBorder="1" applyAlignment="1">
      <alignment horizontal="center" vertical="center" textRotation="90"/>
      <protection/>
    </xf>
    <xf numFmtId="0" fontId="3" fillId="72" borderId="44" xfId="442" applyFont="1" applyFill="1" applyBorder="1" applyAlignment="1">
      <alignment horizontal="center" vertical="center" textRotation="90"/>
      <protection/>
    </xf>
    <xf numFmtId="0" fontId="3" fillId="72" borderId="76" xfId="442" applyFont="1" applyFill="1" applyBorder="1" applyAlignment="1">
      <alignment horizontal="center" vertical="center" textRotation="90"/>
      <protection/>
    </xf>
    <xf numFmtId="0" fontId="3" fillId="72" borderId="77" xfId="0" applyFont="1" applyFill="1" applyBorder="1" applyAlignment="1">
      <alignment horizontal="center" vertical="center" wrapText="1"/>
    </xf>
    <xf numFmtId="0" fontId="3" fillId="72" borderId="36" xfId="0" applyFont="1" applyFill="1" applyBorder="1" applyAlignment="1">
      <alignment horizontal="center" vertical="center" wrapText="1"/>
    </xf>
    <xf numFmtId="0" fontId="3" fillId="72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3" fillId="75" borderId="77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9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3.5">
      <c r="B2" s="206" t="s">
        <v>241</v>
      </c>
      <c r="D2" s="203"/>
      <c r="E2" s="207" t="s">
        <v>237</v>
      </c>
    </row>
    <row r="3" spans="2:6" s="206" customFormat="1" ht="13.5">
      <c r="B3" s="254" t="s">
        <v>243</v>
      </c>
      <c r="C3" s="255"/>
      <c r="D3" s="255"/>
      <c r="E3" s="255"/>
      <c r="F3" s="255"/>
    </row>
    <row r="4" spans="2:3" ht="13.5">
      <c r="B4" s="128"/>
      <c r="C4" s="128"/>
    </row>
    <row r="5" spans="2:5" ht="18" customHeight="1">
      <c r="B5" s="129"/>
      <c r="C5" s="252" t="s">
        <v>84</v>
      </c>
      <c r="D5" s="253"/>
      <c r="E5" s="253"/>
    </row>
    <row r="6" ht="14.25" thickBot="1">
      <c r="E6" s="166" t="s">
        <v>85</v>
      </c>
    </row>
    <row r="7" spans="2:5" s="135" customFormat="1" ht="27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0" t="s">
        <v>89</v>
      </c>
      <c r="D9" s="250"/>
      <c r="E9" s="250"/>
    </row>
    <row r="10" spans="2:5" s="142" customFormat="1" ht="15" customHeight="1">
      <c r="B10" s="139" t="s">
        <v>90</v>
      </c>
      <c r="C10" s="140">
        <v>1</v>
      </c>
      <c r="D10" s="141" t="s">
        <v>242</v>
      </c>
      <c r="E10" s="244">
        <v>383192.11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4541922.31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27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319190.98218058917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0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0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11704.771936225852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16786.100000000013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46736.119999999995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2208.72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36667.869999999995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5">
        <f>SUM(E10:E27)</f>
        <v>5358408.984116814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0" t="s">
        <v>127</v>
      </c>
      <c r="D30" s="250"/>
      <c r="E30" s="250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2">
        <v>558452.9800851052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3">
        <v>4414.39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3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3">
        <v>0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3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3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3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3">
        <v>0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3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3">
        <v>302107.6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5">
        <f>SUM(E31:E40)</f>
        <v>864974.9700851052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0" t="s">
        <v>150</v>
      </c>
      <c r="D43" s="250"/>
      <c r="E43" s="250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176">
        <v>4350000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/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-933136.9641120641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1070132.7361871917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>
        <v>6438.240000000005</v>
      </c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6">
        <v>4493434.012075128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8">
        <f>E41+E50</f>
        <v>5358408.982160233</v>
      </c>
    </row>
    <row r="52" ht="13.5">
      <c r="E52" s="247"/>
    </row>
    <row r="54" spans="3:5" ht="13.5">
      <c r="C54" s="251"/>
      <c r="D54" s="251"/>
      <c r="E54" s="251"/>
    </row>
    <row r="55" spans="3:5" ht="13.5">
      <c r="C55" s="249"/>
      <c r="D55" s="249"/>
      <c r="E55" s="249"/>
    </row>
    <row r="56" spans="3:5" ht="13.5">
      <c r="C56" s="251"/>
      <c r="D56" s="251"/>
      <c r="E56" s="251"/>
    </row>
    <row r="57" spans="3:5" ht="13.5">
      <c r="C57" s="249"/>
      <c r="D57" s="249"/>
      <c r="E57" s="249"/>
    </row>
    <row r="58" spans="3:5" ht="15" customHeight="1">
      <c r="C58" s="251"/>
      <c r="D58" s="251"/>
      <c r="E58" s="251"/>
    </row>
    <row r="59" spans="3:5" ht="13.5">
      <c r="C59" s="249"/>
      <c r="D59" s="249"/>
      <c r="E59" s="249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7" sqref="A7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2" t="s">
        <v>241</v>
      </c>
      <c r="C1" s="142"/>
      <c r="D1" s="167"/>
      <c r="E1" s="204" t="s">
        <v>238</v>
      </c>
    </row>
    <row r="2" spans="2:6" ht="16.5" customHeight="1">
      <c r="B2" s="254" t="s">
        <v>244</v>
      </c>
      <c r="C2" s="254"/>
      <c r="D2" s="254"/>
      <c r="E2" s="254"/>
      <c r="F2" s="254"/>
    </row>
    <row r="3" ht="15" customHeight="1"/>
    <row r="4" spans="4:5" s="168" customFormat="1" ht="12.75" customHeight="1">
      <c r="D4" s="258" t="s">
        <v>167</v>
      </c>
      <c r="E4" s="258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6" t="s">
        <v>168</v>
      </c>
      <c r="D8" s="256"/>
      <c r="E8" s="256"/>
    </row>
    <row r="9" spans="2:5" ht="15" customHeight="1">
      <c r="B9" s="173" t="s">
        <v>90</v>
      </c>
      <c r="C9" s="174">
        <v>1</v>
      </c>
      <c r="D9" s="175" t="s">
        <v>169</v>
      </c>
      <c r="E9" s="176">
        <v>3074482.0705882353</v>
      </c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0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189170.37709348666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-7793.027884931507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146">
        <v>2877518.6656098175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342012.3823295294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149719.67919898414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193791.89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37">
        <v>297940.17152851354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-429553.1121573333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40">
        <f>E13-E19-E20+E21</f>
        <v>2150025.3819239708</v>
      </c>
    </row>
    <row r="23" spans="3:5" ht="9" customHeight="1">
      <c r="C23" s="155"/>
      <c r="D23" s="187"/>
      <c r="E23" s="157"/>
    </row>
    <row r="24" spans="3:5" ht="15" customHeight="1" thickBot="1">
      <c r="C24" s="256" t="s">
        <v>183</v>
      </c>
      <c r="D24" s="256"/>
      <c r="E24" s="256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41">
        <f>E22+E41</f>
        <v>2150025.3819239708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6" t="s">
        <v>194</v>
      </c>
      <c r="E45" s="256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6" t="s">
        <v>199</v>
      </c>
      <c r="D51" s="256"/>
      <c r="E51" s="256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98309.70999999999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98309.70999999999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7" t="s">
        <v>215</v>
      </c>
      <c r="D63" s="257"/>
      <c r="E63" s="257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493931.25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197526.77000000002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29100.46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26050.87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1622.54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-199876.57573677896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9">
        <f>E43+E49+E61-E64-E65-E66-E67-E68-E69+E70</f>
        <v>1300226.6261871916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v>230093.89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8">
        <f>E72-E73</f>
        <v>1070132.7361871917</v>
      </c>
    </row>
    <row r="75" ht="13.5">
      <c r="D75" s="187"/>
    </row>
    <row r="76" spans="3:5" ht="13.5">
      <c r="C76" s="251"/>
      <c r="D76" s="251"/>
      <c r="E76" s="251"/>
    </row>
    <row r="77" spans="3:5" ht="13.5">
      <c r="C77" s="249"/>
      <c r="D77" s="249"/>
      <c r="E77" s="249"/>
    </row>
    <row r="78" spans="3:5" ht="13.5">
      <c r="C78" s="251"/>
      <c r="D78" s="251"/>
      <c r="E78" s="251"/>
    </row>
    <row r="79" spans="3:5" ht="13.5">
      <c r="C79" s="249"/>
      <c r="D79" s="249"/>
      <c r="E79" s="249"/>
    </row>
    <row r="80" spans="3:5" ht="13.5">
      <c r="C80" s="251"/>
      <c r="D80" s="251"/>
      <c r="E80" s="251"/>
    </row>
    <row r="81" spans="3:5" ht="13.5">
      <c r="C81" s="249"/>
      <c r="D81" s="249"/>
      <c r="E81" s="249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140625" style="1" customWidth="1"/>
    <col min="4" max="4" width="6.8515625" style="1" bestFit="1" customWidth="1"/>
    <col min="5" max="5" width="4.57421875" style="1" bestFit="1" customWidth="1"/>
    <col min="6" max="6" width="8.7109375" style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3.5">
      <c r="A1" s="263" t="s">
        <v>236</v>
      </c>
      <c r="B1" s="263"/>
      <c r="C1" s="225"/>
      <c r="D1" s="225"/>
      <c r="E1" s="225"/>
    </row>
    <row r="2" ht="13.5">
      <c r="A2" s="205" t="s">
        <v>240</v>
      </c>
    </row>
    <row r="3" ht="13.5">
      <c r="A3" s="205" t="s">
        <v>241</v>
      </c>
    </row>
    <row r="4" ht="13.5">
      <c r="A4" s="205" t="s">
        <v>245</v>
      </c>
    </row>
    <row r="6" spans="3:38" ht="15" customHeight="1">
      <c r="C6" s="276" t="s">
        <v>82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C6" s="278" t="s">
        <v>83</v>
      </c>
      <c r="AD6" s="278"/>
      <c r="AE6" s="278"/>
      <c r="AF6" s="278"/>
      <c r="AG6" s="278"/>
      <c r="AH6" s="278"/>
      <c r="AI6" s="278"/>
      <c r="AJ6" s="278"/>
      <c r="AK6" s="278"/>
      <c r="AL6" s="278"/>
    </row>
    <row r="7" spans="3:38" ht="15.75" customHeight="1" thickBot="1"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C7" s="279"/>
      <c r="AD7" s="279"/>
      <c r="AE7" s="279"/>
      <c r="AF7" s="279"/>
      <c r="AG7" s="279"/>
      <c r="AH7" s="279"/>
      <c r="AI7" s="279"/>
      <c r="AJ7" s="279"/>
      <c r="AK7" s="279"/>
      <c r="AL7" s="279"/>
    </row>
    <row r="8" spans="1:38" ht="89.25" customHeight="1">
      <c r="A8" s="264" t="s">
        <v>23</v>
      </c>
      <c r="B8" s="267" t="s">
        <v>70</v>
      </c>
      <c r="C8" s="271" t="s">
        <v>22</v>
      </c>
      <c r="D8" s="261"/>
      <c r="E8" s="261"/>
      <c r="F8" s="261"/>
      <c r="G8" s="261"/>
      <c r="H8" s="261" t="s">
        <v>239</v>
      </c>
      <c r="I8" s="261" t="s">
        <v>71</v>
      </c>
      <c r="J8" s="261"/>
      <c r="K8" s="261" t="s">
        <v>72</v>
      </c>
      <c r="L8" s="261"/>
      <c r="M8" s="261"/>
      <c r="N8" s="261"/>
      <c r="O8" s="261"/>
      <c r="P8" s="261" t="s">
        <v>73</v>
      </c>
      <c r="Q8" s="261"/>
      <c r="R8" s="261" t="s">
        <v>74</v>
      </c>
      <c r="S8" s="261"/>
      <c r="T8" s="261"/>
      <c r="U8" s="261"/>
      <c r="V8" s="261"/>
      <c r="W8" s="261"/>
      <c r="X8" s="261"/>
      <c r="Y8" s="261"/>
      <c r="Z8" s="261" t="s">
        <v>77</v>
      </c>
      <c r="AA8" s="267"/>
      <c r="AC8" s="286" t="s">
        <v>71</v>
      </c>
      <c r="AD8" s="280"/>
      <c r="AE8" s="280" t="s">
        <v>72</v>
      </c>
      <c r="AF8" s="280"/>
      <c r="AG8" s="280" t="s">
        <v>78</v>
      </c>
      <c r="AH8" s="280"/>
      <c r="AI8" s="280" t="s">
        <v>79</v>
      </c>
      <c r="AJ8" s="280"/>
      <c r="AK8" s="280" t="s">
        <v>77</v>
      </c>
      <c r="AL8" s="283"/>
    </row>
    <row r="9" spans="1:38" ht="50.25" customHeight="1">
      <c r="A9" s="265"/>
      <c r="B9" s="268"/>
      <c r="C9" s="270" t="s">
        <v>15</v>
      </c>
      <c r="D9" s="262"/>
      <c r="E9" s="262"/>
      <c r="F9" s="262"/>
      <c r="G9" s="226" t="s">
        <v>16</v>
      </c>
      <c r="H9" s="272"/>
      <c r="I9" s="259" t="s">
        <v>0</v>
      </c>
      <c r="J9" s="259" t="s">
        <v>1</v>
      </c>
      <c r="K9" s="262" t="s">
        <v>0</v>
      </c>
      <c r="L9" s="262"/>
      <c r="M9" s="262"/>
      <c r="N9" s="262"/>
      <c r="O9" s="226" t="s">
        <v>1</v>
      </c>
      <c r="P9" s="259" t="s">
        <v>80</v>
      </c>
      <c r="Q9" s="259" t="s">
        <v>81</v>
      </c>
      <c r="R9" s="262" t="s">
        <v>75</v>
      </c>
      <c r="S9" s="262"/>
      <c r="T9" s="262"/>
      <c r="U9" s="262"/>
      <c r="V9" s="262" t="s">
        <v>76</v>
      </c>
      <c r="W9" s="262"/>
      <c r="X9" s="262"/>
      <c r="Y9" s="262"/>
      <c r="Z9" s="259" t="s">
        <v>17</v>
      </c>
      <c r="AA9" s="289" t="s">
        <v>18</v>
      </c>
      <c r="AC9" s="287" t="s">
        <v>0</v>
      </c>
      <c r="AD9" s="281" t="s">
        <v>1</v>
      </c>
      <c r="AE9" s="281" t="s">
        <v>0</v>
      </c>
      <c r="AF9" s="281" t="s">
        <v>1</v>
      </c>
      <c r="AG9" s="281" t="s">
        <v>80</v>
      </c>
      <c r="AH9" s="281" t="s">
        <v>81</v>
      </c>
      <c r="AI9" s="281" t="s">
        <v>75</v>
      </c>
      <c r="AJ9" s="281" t="s">
        <v>76</v>
      </c>
      <c r="AK9" s="281" t="s">
        <v>17</v>
      </c>
      <c r="AL9" s="284" t="s">
        <v>18</v>
      </c>
    </row>
    <row r="10" spans="1:38" ht="77.25" customHeight="1" thickBot="1">
      <c r="A10" s="266"/>
      <c r="B10" s="269"/>
      <c r="C10" s="227" t="s">
        <v>19</v>
      </c>
      <c r="D10" s="228" t="s">
        <v>20</v>
      </c>
      <c r="E10" s="228" t="s">
        <v>21</v>
      </c>
      <c r="F10" s="228" t="s">
        <v>10</v>
      </c>
      <c r="G10" s="228" t="s">
        <v>10</v>
      </c>
      <c r="H10" s="273"/>
      <c r="I10" s="260"/>
      <c r="J10" s="260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0"/>
      <c r="Q10" s="260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0"/>
      <c r="AA10" s="290"/>
      <c r="AC10" s="288"/>
      <c r="AD10" s="282"/>
      <c r="AE10" s="282"/>
      <c r="AF10" s="282"/>
      <c r="AG10" s="282"/>
      <c r="AH10" s="282"/>
      <c r="AI10" s="282"/>
      <c r="AJ10" s="282"/>
      <c r="AK10" s="282"/>
      <c r="AL10" s="285"/>
    </row>
    <row r="11" spans="1:38" ht="24.75" customHeight="1" thickBot="1">
      <c r="A11" s="10" t="s">
        <v>24</v>
      </c>
      <c r="B11" s="2" t="s">
        <v>25</v>
      </c>
      <c r="C11" s="19">
        <f>SUM(C12:C15)</f>
        <v>0</v>
      </c>
      <c r="D11" s="61">
        <f>SUM(D12:D15)</f>
        <v>0</v>
      </c>
      <c r="E11" s="61">
        <f>SUM(E12:E15)</f>
        <v>0</v>
      </c>
      <c r="F11" s="61">
        <f>SUM(F12:F15)</f>
        <v>0</v>
      </c>
      <c r="G11" s="61">
        <v>0</v>
      </c>
      <c r="H11" s="42"/>
      <c r="I11" s="61">
        <f aca="true" t="shared" si="0" ref="I11:T11">SUM(I12:I15)</f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 t="shared" si="0"/>
        <v>0</v>
      </c>
      <c r="O11" s="61">
        <f t="shared" si="0"/>
        <v>0</v>
      </c>
      <c r="P11" s="61">
        <f t="shared" si="0"/>
        <v>0</v>
      </c>
      <c r="Q11" s="61">
        <f t="shared" si="0"/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>SUM(U12:U15)</f>
        <v>0</v>
      </c>
      <c r="V11" s="61">
        <f aca="true" t="shared" si="1" ref="V11:AA11">SUM(V12:V15)</f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84">
        <f t="shared" si="1"/>
        <v>0</v>
      </c>
      <c r="AC11" s="83">
        <f>SUM(AC12:AC15)</f>
        <v>0</v>
      </c>
      <c r="AD11" s="61">
        <f>SUM(AD12:AD15)</f>
        <v>0</v>
      </c>
      <c r="AE11" s="61">
        <f>SUM(AE12:AE15)</f>
        <v>0</v>
      </c>
      <c r="AF11" s="61">
        <f>SUM(AF12:AF15)</f>
        <v>0</v>
      </c>
      <c r="AG11" s="61">
        <f>SUM(AG12:AG15)</f>
        <v>0</v>
      </c>
      <c r="AH11" s="61">
        <f>SUM(AH12:AH15)</f>
        <v>0</v>
      </c>
      <c r="AI11" s="61">
        <f>SUM(AI12:AI15)</f>
        <v>0</v>
      </c>
      <c r="AJ11" s="61">
        <f>SUM(AJ12:AJ15)</f>
        <v>0</v>
      </c>
      <c r="AK11" s="61">
        <f>SUM(AK12:AK15)</f>
        <v>0</v>
      </c>
      <c r="AL11" s="84">
        <f>SUM(AL12:AL15)</f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>
        <v>0</v>
      </c>
      <c r="K12" s="86"/>
      <c r="L12" s="86"/>
      <c r="M12" s="86"/>
      <c r="N12" s="71">
        <f>SUM(K12:M12)</f>
        <v>0</v>
      </c>
      <c r="O12" s="86">
        <v>0</v>
      </c>
      <c r="P12" s="208">
        <v>0</v>
      </c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251</v>
      </c>
      <c r="E16" s="95">
        <v>0</v>
      </c>
      <c r="F16" s="60">
        <f>SUM(C16:E16)</f>
        <v>251</v>
      </c>
      <c r="G16" s="95">
        <v>7</v>
      </c>
      <c r="H16" s="42"/>
      <c r="I16" s="95">
        <v>2498.5</v>
      </c>
      <c r="J16" s="95">
        <v>0</v>
      </c>
      <c r="K16" s="95">
        <v>0</v>
      </c>
      <c r="L16" s="211">
        <v>2498.5</v>
      </c>
      <c r="M16" s="95">
        <v>0</v>
      </c>
      <c r="N16" s="74">
        <f>SUM(K16:M16)</f>
        <v>2498.5</v>
      </c>
      <c r="O16" s="95">
        <v>0</v>
      </c>
      <c r="P16" s="95">
        <v>3249.7949910122716</v>
      </c>
      <c r="Q16" s="95">
        <v>3249.7949910122716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-1440.6349999999982</v>
      </c>
      <c r="AA16" s="96">
        <v>-1440.6349999999982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0</v>
      </c>
      <c r="D17" s="61">
        <f>SUM(D18:D19)</f>
        <v>1</v>
      </c>
      <c r="E17" s="61">
        <f>SUM(E18:E19)</f>
        <v>0</v>
      </c>
      <c r="F17" s="61">
        <f>SUM(F18:F19)</f>
        <v>1</v>
      </c>
      <c r="G17" s="61">
        <v>1</v>
      </c>
      <c r="H17" s="45"/>
      <c r="I17" s="61">
        <f aca="true" t="shared" si="2" ref="I17:T17">SUM(I18:I19)</f>
        <v>49.459275168239614</v>
      </c>
      <c r="J17" s="61">
        <f t="shared" si="2"/>
        <v>0</v>
      </c>
      <c r="K17" s="61">
        <f t="shared" si="2"/>
        <v>0</v>
      </c>
      <c r="L17" s="212">
        <f t="shared" si="2"/>
        <v>49.46</v>
      </c>
      <c r="M17" s="61">
        <f t="shared" si="2"/>
        <v>0</v>
      </c>
      <c r="N17" s="70">
        <f t="shared" si="2"/>
        <v>49.46</v>
      </c>
      <c r="O17" s="61">
        <f t="shared" si="2"/>
        <v>0</v>
      </c>
      <c r="P17" s="61">
        <f t="shared" si="2"/>
        <v>390.9418505107054</v>
      </c>
      <c r="Q17" s="61">
        <f t="shared" si="2"/>
        <v>390.9418505107054</v>
      </c>
      <c r="R17" s="61">
        <f t="shared" si="2"/>
        <v>665.96</v>
      </c>
      <c r="S17" s="61">
        <f t="shared" si="2"/>
        <v>58703.67</v>
      </c>
      <c r="T17" s="61">
        <f t="shared" si="2"/>
        <v>0</v>
      </c>
      <c r="U17" s="61">
        <f aca="true" t="shared" si="3" ref="U17:AA17">SUM(U18:U19)</f>
        <v>59369.63</v>
      </c>
      <c r="V17" s="61">
        <f t="shared" si="3"/>
        <v>665.96</v>
      </c>
      <c r="W17" s="61">
        <f>SUM(W18:W19)</f>
        <v>58703.67</v>
      </c>
      <c r="X17" s="61">
        <f>SUM(X18:X19)</f>
        <v>0</v>
      </c>
      <c r="Y17" s="61">
        <f t="shared" si="3"/>
        <v>59369.63</v>
      </c>
      <c r="Z17" s="61">
        <f t="shared" si="3"/>
        <v>-943.2415397079301</v>
      </c>
      <c r="AA17" s="84">
        <f t="shared" si="3"/>
        <v>-943.2415397079301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0</v>
      </c>
      <c r="D18" s="98">
        <v>0</v>
      </c>
      <c r="E18" s="98">
        <v>0</v>
      </c>
      <c r="F18" s="62">
        <f>SUM(C18:E18)</f>
        <v>0</v>
      </c>
      <c r="G18" s="98">
        <v>0</v>
      </c>
      <c r="H18" s="44"/>
      <c r="I18" s="98">
        <v>0</v>
      </c>
      <c r="J18" s="98">
        <v>0</v>
      </c>
      <c r="K18" s="98">
        <v>0</v>
      </c>
      <c r="L18" s="213">
        <v>0</v>
      </c>
      <c r="M18" s="98">
        <v>0</v>
      </c>
      <c r="N18" s="75">
        <f>SUM(K18:M18)</f>
        <v>0</v>
      </c>
      <c r="O18" s="98">
        <v>0</v>
      </c>
      <c r="P18" s="98">
        <v>0</v>
      </c>
      <c r="Q18" s="98">
        <v>0</v>
      </c>
      <c r="R18" s="98">
        <v>665.96</v>
      </c>
      <c r="S18" s="98">
        <v>34056.67</v>
      </c>
      <c r="T18" s="98">
        <v>0</v>
      </c>
      <c r="U18" s="62">
        <f>SUM(R18:T18)</f>
        <v>34722.63</v>
      </c>
      <c r="V18" s="98">
        <v>665.96</v>
      </c>
      <c r="W18" s="98">
        <v>34056.67</v>
      </c>
      <c r="X18" s="98">
        <v>0</v>
      </c>
      <c r="Y18" s="62">
        <f>SUM(V18:X18)</f>
        <v>34722.63</v>
      </c>
      <c r="Z18" s="98">
        <v>-400.0000040431267</v>
      </c>
      <c r="AA18" s="99">
        <v>-400.0000040431267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0</v>
      </c>
      <c r="D19" s="101">
        <v>1</v>
      </c>
      <c r="E19" s="101">
        <v>0</v>
      </c>
      <c r="F19" s="63">
        <f>SUM(C19:E19)</f>
        <v>1</v>
      </c>
      <c r="G19" s="101">
        <v>1</v>
      </c>
      <c r="H19" s="43"/>
      <c r="I19" s="101">
        <v>49.459275168239614</v>
      </c>
      <c r="J19" s="101">
        <v>0</v>
      </c>
      <c r="K19" s="101">
        <v>0</v>
      </c>
      <c r="L19" s="214">
        <v>49.46</v>
      </c>
      <c r="M19" s="101">
        <v>0</v>
      </c>
      <c r="N19" s="76">
        <f>SUM(K19:M19)</f>
        <v>49.46</v>
      </c>
      <c r="O19" s="101">
        <v>0</v>
      </c>
      <c r="P19" s="101">
        <v>390.9418505107054</v>
      </c>
      <c r="Q19" s="101">
        <v>390.9418505107054</v>
      </c>
      <c r="R19" s="101">
        <v>0</v>
      </c>
      <c r="S19" s="101">
        <v>24647</v>
      </c>
      <c r="T19" s="101">
        <v>0</v>
      </c>
      <c r="U19" s="63">
        <f>SUM(R19:T19)</f>
        <v>24647</v>
      </c>
      <c r="V19" s="101">
        <v>0</v>
      </c>
      <c r="W19" s="101">
        <v>24647</v>
      </c>
      <c r="X19" s="101">
        <v>0</v>
      </c>
      <c r="Y19" s="63">
        <f>SUM(V19:X19)</f>
        <v>24647</v>
      </c>
      <c r="Z19" s="101">
        <v>-543.2415356648035</v>
      </c>
      <c r="AA19" s="102">
        <v>-543.2415356648035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3010.835196078431</v>
      </c>
      <c r="S20" s="104">
        <v>62467.567133450975</v>
      </c>
      <c r="T20" s="104">
        <v>0</v>
      </c>
      <c r="U20" s="64">
        <f>SUM(R20:T20)</f>
        <v>65478.4023295294</v>
      </c>
      <c r="V20" s="104">
        <v>3010.835196078431</v>
      </c>
      <c r="W20" s="104">
        <v>62467.567133450975</v>
      </c>
      <c r="X20" s="104">
        <v>0</v>
      </c>
      <c r="Y20" s="64">
        <f>SUM(V20:X20)</f>
        <v>65478.4023295294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236</v>
      </c>
      <c r="D21" s="61">
        <f>SUM(D22:D23)</f>
        <v>28</v>
      </c>
      <c r="E21" s="61">
        <f>SUM(E22:E23)</f>
        <v>0</v>
      </c>
      <c r="F21" s="61">
        <f aca="true" t="shared" si="5" ref="F21:O21">SUM(F22:F23)</f>
        <v>264</v>
      </c>
      <c r="G21" s="61">
        <v>157</v>
      </c>
      <c r="H21" s="61">
        <f t="shared" si="5"/>
        <v>264</v>
      </c>
      <c r="I21" s="61">
        <f t="shared" si="5"/>
        <v>995214.5758022434</v>
      </c>
      <c r="J21" s="61">
        <f t="shared" si="5"/>
        <v>0</v>
      </c>
      <c r="K21" s="61">
        <f>SUM(K22:K23)</f>
        <v>972019.82</v>
      </c>
      <c r="L21" s="212">
        <f>SUM(L22:L23)</f>
        <v>21692.43</v>
      </c>
      <c r="M21" s="61">
        <f>SUM(M22:M23)</f>
        <v>0</v>
      </c>
      <c r="N21" s="70">
        <f t="shared" si="5"/>
        <v>993712.25</v>
      </c>
      <c r="O21" s="61">
        <f t="shared" si="5"/>
        <v>0</v>
      </c>
      <c r="P21" s="61">
        <f>SUM(P22:P23)</f>
        <v>842764.7344999288</v>
      </c>
      <c r="Q21" s="61">
        <f>SUM(Q22:Q23)</f>
        <v>842764.7344999288</v>
      </c>
      <c r="R21" s="61">
        <f>SUM(R22:R23)</f>
        <v>0</v>
      </c>
      <c r="S21" s="61">
        <f>SUM(S22:S23)</f>
        <v>5702.81</v>
      </c>
      <c r="T21" s="61">
        <f>SUM(T22:T23)</f>
        <v>0</v>
      </c>
      <c r="U21" s="61">
        <f aca="true" t="shared" si="6" ref="U21:AA21">SUM(U22:U23)</f>
        <v>5702.81</v>
      </c>
      <c r="V21" s="61">
        <f t="shared" si="6"/>
        <v>0</v>
      </c>
      <c r="W21" s="61">
        <f>SUM(W22:W23)</f>
        <v>5702.81</v>
      </c>
      <c r="X21" s="61">
        <f>SUM(X22:X23)</f>
        <v>0</v>
      </c>
      <c r="Y21" s="61">
        <f t="shared" si="6"/>
        <v>5702.81</v>
      </c>
      <c r="Z21" s="61">
        <f t="shared" si="6"/>
        <v>94338.58276180121</v>
      </c>
      <c r="AA21" s="84">
        <f t="shared" si="6"/>
        <v>94338.58276180121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203</v>
      </c>
      <c r="D22" s="86">
        <v>21</v>
      </c>
      <c r="E22" s="86">
        <v>0</v>
      </c>
      <c r="F22" s="57">
        <f>SUM(C22:E22)</f>
        <v>224</v>
      </c>
      <c r="G22" s="86">
        <v>120</v>
      </c>
      <c r="H22" s="86">
        <v>224</v>
      </c>
      <c r="I22" s="86">
        <v>972115.494798382</v>
      </c>
      <c r="J22" s="86">
        <v>0</v>
      </c>
      <c r="K22" s="86">
        <v>958056.6</v>
      </c>
      <c r="L22" s="209">
        <v>12603.52</v>
      </c>
      <c r="M22" s="86">
        <v>0</v>
      </c>
      <c r="N22" s="71">
        <f>SUM(K22:M22)</f>
        <v>970660.12</v>
      </c>
      <c r="O22" s="86">
        <v>0</v>
      </c>
      <c r="P22" s="86">
        <v>812538.5140707367</v>
      </c>
      <c r="Q22" s="86">
        <v>812538.5140707367</v>
      </c>
      <c r="R22" s="86">
        <v>0</v>
      </c>
      <c r="S22" s="86">
        <v>5702.81</v>
      </c>
      <c r="T22" s="86">
        <v>0</v>
      </c>
      <c r="U22" s="57">
        <f>SUM(R22:T22)</f>
        <v>5702.81</v>
      </c>
      <c r="V22" s="86">
        <v>0</v>
      </c>
      <c r="W22" s="86">
        <v>5702.81</v>
      </c>
      <c r="X22" s="86">
        <v>0</v>
      </c>
      <c r="Y22" s="57">
        <f>SUM(V22:X22)</f>
        <v>5702.81</v>
      </c>
      <c r="Z22" s="86">
        <v>69192.38501109554</v>
      </c>
      <c r="AA22" s="87">
        <v>69192.38501109554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33</v>
      </c>
      <c r="D23" s="54">
        <v>7</v>
      </c>
      <c r="E23" s="54">
        <v>0</v>
      </c>
      <c r="F23" s="54">
        <f>SUM(C23:E23)</f>
        <v>40</v>
      </c>
      <c r="G23" s="54">
        <v>37</v>
      </c>
      <c r="H23" s="54">
        <v>40</v>
      </c>
      <c r="I23" s="54">
        <v>23099.08100386134</v>
      </c>
      <c r="J23" s="54">
        <v>0</v>
      </c>
      <c r="K23" s="54">
        <v>13963.22</v>
      </c>
      <c r="L23" s="216">
        <v>9088.91</v>
      </c>
      <c r="M23" s="54">
        <v>0</v>
      </c>
      <c r="N23" s="51">
        <f>SUM(K23:M23)</f>
        <v>23052.129999999997</v>
      </c>
      <c r="O23" s="54">
        <v>0</v>
      </c>
      <c r="P23" s="54">
        <v>30226.220429192123</v>
      </c>
      <c r="Q23" s="54">
        <v>30226.220429192123</v>
      </c>
      <c r="R23" s="54">
        <v>0</v>
      </c>
      <c r="S23" s="54">
        <v>0</v>
      </c>
      <c r="T23" s="54">
        <v>0</v>
      </c>
      <c r="U23" s="54">
        <f>SUM(R23:T23)</f>
        <v>0</v>
      </c>
      <c r="V23" s="54">
        <v>0</v>
      </c>
      <c r="W23" s="54">
        <v>0</v>
      </c>
      <c r="X23" s="54">
        <v>0</v>
      </c>
      <c r="Y23" s="54">
        <f>SUM(V23:X23)</f>
        <v>0</v>
      </c>
      <c r="Z23" s="54">
        <v>25146.197750705676</v>
      </c>
      <c r="AA23" s="126">
        <v>25146.197750705676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12935</v>
      </c>
      <c r="D24" s="107">
        <f>SUM(D25:D27)</f>
        <v>708171</v>
      </c>
      <c r="E24" s="107">
        <f>SUM(E25:E27)</f>
        <v>0</v>
      </c>
      <c r="F24" s="65">
        <f aca="true" t="shared" si="8" ref="F24:O24">SUM(F25:F27)</f>
        <v>721106</v>
      </c>
      <c r="G24" s="107">
        <v>54403</v>
      </c>
      <c r="H24" s="107">
        <f t="shared" si="8"/>
        <v>721098</v>
      </c>
      <c r="I24" s="107">
        <f t="shared" si="8"/>
        <v>1871871.8593126219</v>
      </c>
      <c r="J24" s="107">
        <f t="shared" si="8"/>
        <v>0</v>
      </c>
      <c r="K24" s="107">
        <f>SUM(K25:K27)</f>
        <v>94018.01156862745</v>
      </c>
      <c r="L24" s="217">
        <f>SUM(L25:L27)</f>
        <v>1777613.799019608</v>
      </c>
      <c r="M24" s="107">
        <f>SUM(M25:M27)</f>
        <v>0</v>
      </c>
      <c r="N24" s="12">
        <f t="shared" si="8"/>
        <v>1871631.8105882353</v>
      </c>
      <c r="O24" s="107">
        <f t="shared" si="8"/>
        <v>0</v>
      </c>
      <c r="P24" s="107">
        <f>SUM(P25:P27)</f>
        <v>1748094.4583946106</v>
      </c>
      <c r="Q24" s="107">
        <f>SUM(Q25:Q27)</f>
        <v>1747889.178120638</v>
      </c>
      <c r="R24" s="107">
        <f>SUM(R25:R27)</f>
        <v>0</v>
      </c>
      <c r="S24" s="107">
        <f>SUM(S25:S27)</f>
        <v>0</v>
      </c>
      <c r="T24" s="107">
        <f>SUM(T25:T27)</f>
        <v>0</v>
      </c>
      <c r="U24" s="65">
        <f aca="true" t="shared" si="9" ref="U24:AA24">SUM(U25:U27)</f>
        <v>0</v>
      </c>
      <c r="V24" s="107">
        <f t="shared" si="9"/>
        <v>0</v>
      </c>
      <c r="W24" s="107">
        <f>SUM(W25:W27)</f>
        <v>0</v>
      </c>
      <c r="X24" s="107">
        <f>SUM(X25:X27)</f>
        <v>0</v>
      </c>
      <c r="Y24" s="65">
        <f t="shared" si="9"/>
        <v>0</v>
      </c>
      <c r="Z24" s="107">
        <f t="shared" si="9"/>
        <v>214312.28443385562</v>
      </c>
      <c r="AA24" s="108">
        <f t="shared" si="9"/>
        <v>214312.28443385562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12893</v>
      </c>
      <c r="D25" s="86">
        <v>708143</v>
      </c>
      <c r="E25" s="86">
        <v>0</v>
      </c>
      <c r="F25" s="57">
        <f>SUM(C25:E25)</f>
        <v>721036</v>
      </c>
      <c r="G25" s="86">
        <v>54339</v>
      </c>
      <c r="H25" s="86">
        <v>721036</v>
      </c>
      <c r="I25" s="86">
        <v>1859142.1705882354</v>
      </c>
      <c r="J25" s="86">
        <v>0</v>
      </c>
      <c r="K25" s="86">
        <v>85095.92156862745</v>
      </c>
      <c r="L25" s="209">
        <v>1774046.249019608</v>
      </c>
      <c r="M25" s="86">
        <v>0</v>
      </c>
      <c r="N25" s="71">
        <f>SUM(K25:M25)</f>
        <v>1859142.1705882354</v>
      </c>
      <c r="O25" s="86">
        <v>0</v>
      </c>
      <c r="P25" s="86">
        <v>1733002.6511963904</v>
      </c>
      <c r="Q25" s="86">
        <v>1733002.6511963904</v>
      </c>
      <c r="R25" s="86">
        <v>0</v>
      </c>
      <c r="S25" s="235">
        <v>0</v>
      </c>
      <c r="T25" s="86">
        <v>0</v>
      </c>
      <c r="U25" s="57">
        <f>SUM(R25:T25)</f>
        <v>0</v>
      </c>
      <c r="V25" s="86">
        <v>0</v>
      </c>
      <c r="W25" s="235">
        <v>0</v>
      </c>
      <c r="X25" s="86">
        <v>0</v>
      </c>
      <c r="Y25" s="57">
        <f>SUM(V25:X25)</f>
        <v>0</v>
      </c>
      <c r="Z25" s="86">
        <v>208669.25110403984</v>
      </c>
      <c r="AA25" s="87">
        <v>208669.25110403984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34</v>
      </c>
      <c r="D26" s="55">
        <v>28</v>
      </c>
      <c r="E26" s="55">
        <v>0</v>
      </c>
      <c r="F26" s="55">
        <f>SUM(C26:E26)</f>
        <v>62</v>
      </c>
      <c r="G26" s="55">
        <v>57</v>
      </c>
      <c r="H26" s="55">
        <v>62</v>
      </c>
      <c r="I26" s="55">
        <v>7819.997166194732</v>
      </c>
      <c r="J26" s="55">
        <v>0</v>
      </c>
      <c r="K26" s="55">
        <v>4012.4</v>
      </c>
      <c r="L26" s="218">
        <v>3567.55</v>
      </c>
      <c r="M26" s="55">
        <v>0</v>
      </c>
      <c r="N26" s="52">
        <f>SUM(K26:M26)</f>
        <v>7579.950000000001</v>
      </c>
      <c r="O26" s="55">
        <v>0</v>
      </c>
      <c r="P26" s="55">
        <v>9820.40611948052</v>
      </c>
      <c r="Q26" s="55">
        <v>9820.40611948052</v>
      </c>
      <c r="R26" s="55">
        <v>0</v>
      </c>
      <c r="S26" s="55">
        <v>0</v>
      </c>
      <c r="T26" s="55">
        <v>0</v>
      </c>
      <c r="U26" s="55">
        <f>SUM(R26:T26)</f>
        <v>0</v>
      </c>
      <c r="V26" s="55">
        <v>0</v>
      </c>
      <c r="W26" s="55">
        <v>0</v>
      </c>
      <c r="X26" s="55">
        <v>0</v>
      </c>
      <c r="Y26" s="55">
        <f>SUM(V26:X26)</f>
        <v>0</v>
      </c>
      <c r="Z26" s="55">
        <v>5581.888251906208</v>
      </c>
      <c r="AA26" s="122">
        <v>5581.888251906208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8</v>
      </c>
      <c r="D27" s="112">
        <v>0</v>
      </c>
      <c r="E27" s="112">
        <v>0</v>
      </c>
      <c r="F27" s="66">
        <f>SUM(C27:E27)</f>
        <v>8</v>
      </c>
      <c r="G27" s="112">
        <v>7</v>
      </c>
      <c r="H27" s="43"/>
      <c r="I27" s="112">
        <v>4909.69155819178</v>
      </c>
      <c r="J27" s="112">
        <v>0</v>
      </c>
      <c r="K27" s="112">
        <v>4909.69</v>
      </c>
      <c r="L27" s="219">
        <v>0</v>
      </c>
      <c r="M27" s="112">
        <v>0</v>
      </c>
      <c r="N27" s="78">
        <f>SUM(K27:M27)</f>
        <v>4909.69</v>
      </c>
      <c r="O27" s="112">
        <v>0</v>
      </c>
      <c r="P27" s="112">
        <v>5271.401078739726</v>
      </c>
      <c r="Q27" s="112">
        <v>5066.1208047671225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61.14507790958905</v>
      </c>
      <c r="AA27" s="113">
        <v>61.14507790958905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/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6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>SUM(F31:F32)</f>
        <v>0</v>
      </c>
      <c r="G30" s="107">
        <v>0</v>
      </c>
      <c r="H30" s="42"/>
      <c r="I30" s="107">
        <f aca="true" t="shared" si="11" ref="I30:T30">SUM(I31:I32)</f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>SUM(W31:W32)</f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27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2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/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24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v>0</v>
      </c>
      <c r="H34" s="43"/>
      <c r="I34" s="107">
        <f aca="true" t="shared" si="14" ref="I34:T34">SUM(I35:I36)</f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217164.35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217164.35</v>
      </c>
      <c r="V34" s="107">
        <f t="shared" si="15"/>
        <v>217164.35</v>
      </c>
      <c r="W34" s="107">
        <f>SUM(W35:W36)</f>
        <v>0</v>
      </c>
      <c r="X34" s="107">
        <f>SUM(X35:X36)</f>
        <v>0</v>
      </c>
      <c r="Y34" s="65">
        <f t="shared" si="15"/>
        <v>217164.35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27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2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217164.35</v>
      </c>
      <c r="S36" s="54">
        <v>0</v>
      </c>
      <c r="T36" s="54">
        <v>0</v>
      </c>
      <c r="U36" s="54">
        <f>SUM(R36:T36)</f>
        <v>217164.35</v>
      </c>
      <c r="V36" s="54">
        <v>217164.35</v>
      </c>
      <c r="W36" s="54">
        <v>0</v>
      </c>
      <c r="X36" s="54">
        <v>0</v>
      </c>
      <c r="Y36" s="54">
        <f>SUM(V36:X36)</f>
        <v>217164.35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0</v>
      </c>
      <c r="D37" s="110">
        <v>0</v>
      </c>
      <c r="E37" s="110">
        <v>0</v>
      </c>
      <c r="F37" s="68">
        <f>SUM(C37:E37)</f>
        <v>0</v>
      </c>
      <c r="G37" s="110">
        <v>0</v>
      </c>
      <c r="H37" s="45"/>
      <c r="I37" s="110">
        <v>0</v>
      </c>
      <c r="J37" s="110">
        <v>0</v>
      </c>
      <c r="K37" s="110">
        <v>0</v>
      </c>
      <c r="L37" s="222">
        <v>0</v>
      </c>
      <c r="M37" s="110">
        <v>0</v>
      </c>
      <c r="N37" s="80">
        <f>SUM(K37:M37)</f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" thickBot="1">
      <c r="A38" s="10" t="s">
        <v>55</v>
      </c>
      <c r="B38" s="2" t="s">
        <v>56</v>
      </c>
      <c r="C38" s="24">
        <v>0</v>
      </c>
      <c r="D38" s="104">
        <v>0</v>
      </c>
      <c r="E38" s="104">
        <v>1</v>
      </c>
      <c r="F38" s="64">
        <f>SUM(C38:E38)</f>
        <v>1</v>
      </c>
      <c r="G38" s="104">
        <v>1</v>
      </c>
      <c r="H38" s="46"/>
      <c r="I38" s="104">
        <v>150</v>
      </c>
      <c r="J38" s="104">
        <v>0</v>
      </c>
      <c r="K38" s="104">
        <v>0</v>
      </c>
      <c r="L38" s="215">
        <v>0</v>
      </c>
      <c r="M38" s="104">
        <v>150</v>
      </c>
      <c r="N38" s="77">
        <f>SUM(K38:M38)</f>
        <v>150</v>
      </c>
      <c r="O38" s="104">
        <v>0</v>
      </c>
      <c r="P38" s="104">
        <v>1577.827397260274</v>
      </c>
      <c r="Q38" s="104">
        <v>1120.955397260274</v>
      </c>
      <c r="R38" s="104">
        <v>217164.35</v>
      </c>
      <c r="S38" s="104">
        <v>0</v>
      </c>
      <c r="T38" s="104">
        <v>0</v>
      </c>
      <c r="U38" s="64">
        <f>SUM(R38:T38)</f>
        <v>217164.35</v>
      </c>
      <c r="V38" s="104">
        <v>217164.35</v>
      </c>
      <c r="W38" s="104">
        <v>0</v>
      </c>
      <c r="X38" s="104">
        <v>0</v>
      </c>
      <c r="Y38" s="64">
        <f>SUM(V38:X38)</f>
        <v>217164.35</v>
      </c>
      <c r="Z38" s="104">
        <v>-51.764</v>
      </c>
      <c r="AA38" s="105">
        <v>-51.764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v>1245</v>
      </c>
      <c r="D40" s="61">
        <v>0</v>
      </c>
      <c r="E40" s="61">
        <v>3</v>
      </c>
      <c r="F40" s="61">
        <f>SUM(F41:F43)</f>
        <v>1248</v>
      </c>
      <c r="G40" s="61">
        <v>189</v>
      </c>
      <c r="H40" s="46"/>
      <c r="I40" s="61">
        <v>202560.07109140634</v>
      </c>
      <c r="J40" s="61">
        <v>0</v>
      </c>
      <c r="K40" s="61">
        <v>202185.05</v>
      </c>
      <c r="L40" s="212">
        <v>0</v>
      </c>
      <c r="M40" s="61">
        <v>375</v>
      </c>
      <c r="N40" s="70">
        <f>SUM(N41:N43)</f>
        <v>202560.05</v>
      </c>
      <c r="O40" s="61">
        <v>0</v>
      </c>
      <c r="P40" s="61">
        <v>275524.68601573916</v>
      </c>
      <c r="Q40" s="61">
        <v>275524.68601573916</v>
      </c>
      <c r="R40" s="61">
        <v>0</v>
      </c>
      <c r="S40" s="61">
        <v>0</v>
      </c>
      <c r="T40" s="61">
        <v>0</v>
      </c>
      <c r="U40" s="61">
        <f>SUM(U41:U43)</f>
        <v>0</v>
      </c>
      <c r="V40" s="61">
        <v>0</v>
      </c>
      <c r="W40" s="61">
        <v>0</v>
      </c>
      <c r="X40" s="61">
        <v>0</v>
      </c>
      <c r="Y40" s="61">
        <f>SUM(Y41:Y43)</f>
        <v>0</v>
      </c>
      <c r="Z40" s="61">
        <v>-8049.956152435043</v>
      </c>
      <c r="AA40" s="84">
        <v>-8049.956152435043</v>
      </c>
      <c r="AC40" s="83">
        <f aca="true" t="shared" si="17" ref="AC40:AL40">SUM(AC41:AC43)</f>
        <v>0</v>
      </c>
      <c r="AD40" s="61">
        <f t="shared" si="17"/>
        <v>0</v>
      </c>
      <c r="AE40" s="61">
        <f t="shared" si="17"/>
        <v>0</v>
      </c>
      <c r="AF40" s="61">
        <f t="shared" si="17"/>
        <v>0</v>
      </c>
      <c r="AG40" s="61">
        <f t="shared" si="17"/>
        <v>0</v>
      </c>
      <c r="AH40" s="61">
        <f t="shared" si="17"/>
        <v>0</v>
      </c>
      <c r="AI40" s="61">
        <f t="shared" si="17"/>
        <v>0</v>
      </c>
      <c r="AJ40" s="61">
        <f t="shared" si="17"/>
        <v>0</v>
      </c>
      <c r="AK40" s="61">
        <f t="shared" si="17"/>
        <v>0</v>
      </c>
      <c r="AL40" s="84">
        <f t="shared" si="17"/>
        <v>0</v>
      </c>
    </row>
    <row r="41" spans="1:38" ht="27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27">
      <c r="A42" s="15"/>
      <c r="B42" s="5" t="s">
        <v>60</v>
      </c>
      <c r="C42" s="27">
        <v>1244</v>
      </c>
      <c r="D42" s="55">
        <v>0</v>
      </c>
      <c r="E42" s="55">
        <v>3</v>
      </c>
      <c r="F42" s="55">
        <f>SUM(C42:E42)</f>
        <v>1247</v>
      </c>
      <c r="G42" s="55">
        <v>186</v>
      </c>
      <c r="H42" s="120"/>
      <c r="I42" s="55">
        <v>199660.07109140634</v>
      </c>
      <c r="J42" s="55">
        <v>0</v>
      </c>
      <c r="K42" s="55">
        <v>199285.05</v>
      </c>
      <c r="L42" s="218">
        <v>0</v>
      </c>
      <c r="M42" s="55">
        <v>375</v>
      </c>
      <c r="N42" s="52">
        <f>SUM(K42:M42)</f>
        <v>199660.05</v>
      </c>
      <c r="O42" s="55">
        <v>0</v>
      </c>
      <c r="P42" s="55">
        <v>266525.4518453268</v>
      </c>
      <c r="Q42" s="55">
        <v>266525.4518453268</v>
      </c>
      <c r="R42" s="55">
        <v>0</v>
      </c>
      <c r="S42" s="55">
        <v>0</v>
      </c>
      <c r="T42" s="55">
        <v>0</v>
      </c>
      <c r="U42" s="55">
        <f>SUM(R42:T42)</f>
        <v>0</v>
      </c>
      <c r="V42" s="55">
        <v>0</v>
      </c>
      <c r="W42" s="55">
        <v>0</v>
      </c>
      <c r="X42" s="55">
        <v>0</v>
      </c>
      <c r="Y42" s="55">
        <f>SUM(V42:X42)</f>
        <v>0</v>
      </c>
      <c r="Z42" s="55">
        <v>41194.29390767423</v>
      </c>
      <c r="AA42" s="122">
        <v>41194.29390767423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>
        <v>1</v>
      </c>
      <c r="D43" s="112">
        <v>0</v>
      </c>
      <c r="E43" s="112">
        <v>0</v>
      </c>
      <c r="F43" s="66">
        <f>SUM(C43:E43)</f>
        <v>1</v>
      </c>
      <c r="G43" s="112">
        <v>3</v>
      </c>
      <c r="H43" s="43"/>
      <c r="I43" s="112">
        <v>2900</v>
      </c>
      <c r="J43" s="112">
        <v>0</v>
      </c>
      <c r="K43" s="112">
        <v>2900</v>
      </c>
      <c r="L43" s="219">
        <v>0</v>
      </c>
      <c r="M43" s="112">
        <v>0</v>
      </c>
      <c r="N43" s="78">
        <f>SUM(K43:M43)</f>
        <v>2900</v>
      </c>
      <c r="O43" s="112">
        <v>0</v>
      </c>
      <c r="P43" s="112">
        <v>8999.23417041235</v>
      </c>
      <c r="Q43" s="112">
        <v>8999.23417041235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-49244.25006010929</v>
      </c>
      <c r="AA43" s="113">
        <v>-49244.25006010929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6" thickBot="1">
      <c r="A45" s="10" t="s">
        <v>63</v>
      </c>
      <c r="B45" s="2" t="s">
        <v>64</v>
      </c>
      <c r="C45" s="26">
        <v>2</v>
      </c>
      <c r="D45" s="107">
        <v>0</v>
      </c>
      <c r="E45" s="107">
        <v>0</v>
      </c>
      <c r="F45" s="65">
        <f>SUM(F46:F48)</f>
        <v>2</v>
      </c>
      <c r="G45" s="107">
        <v>2</v>
      </c>
      <c r="H45" s="46"/>
      <c r="I45" s="107">
        <v>3880</v>
      </c>
      <c r="J45" s="107">
        <v>0</v>
      </c>
      <c r="K45" s="107">
        <v>3880</v>
      </c>
      <c r="L45" s="217">
        <v>0</v>
      </c>
      <c r="M45" s="107">
        <v>0</v>
      </c>
      <c r="N45" s="12">
        <f>SUM(N46:N48)</f>
        <v>3880</v>
      </c>
      <c r="O45" s="107">
        <v>0</v>
      </c>
      <c r="P45" s="107">
        <v>13709.255890410957</v>
      </c>
      <c r="Q45" s="107">
        <v>6578.380279452055</v>
      </c>
      <c r="R45" s="107">
        <v>0</v>
      </c>
      <c r="S45" s="107">
        <v>0</v>
      </c>
      <c r="T45" s="107">
        <v>0</v>
      </c>
      <c r="U45" s="65">
        <f>SUM(U46:U48)</f>
        <v>0</v>
      </c>
      <c r="V45" s="107">
        <v>0</v>
      </c>
      <c r="W45" s="107">
        <v>0</v>
      </c>
      <c r="X45" s="107">
        <v>0</v>
      </c>
      <c r="Y45" s="65">
        <f>SUM(Y46:Y48)</f>
        <v>0</v>
      </c>
      <c r="Z45" s="107">
        <v>-225.09897499999994</v>
      </c>
      <c r="AA45" s="108">
        <v>-225.09897499999994</v>
      </c>
      <c r="AC45" s="106">
        <f aca="true" t="shared" si="18" ref="AC45:AL45">SUM(AC46:AC48)</f>
        <v>0</v>
      </c>
      <c r="AD45" s="107">
        <f t="shared" si="18"/>
        <v>0</v>
      </c>
      <c r="AE45" s="107">
        <f t="shared" si="18"/>
        <v>0</v>
      </c>
      <c r="AF45" s="107">
        <f t="shared" si="18"/>
        <v>0</v>
      </c>
      <c r="AG45" s="107">
        <f t="shared" si="18"/>
        <v>0</v>
      </c>
      <c r="AH45" s="107">
        <f t="shared" si="18"/>
        <v>0</v>
      </c>
      <c r="AI45" s="107">
        <f t="shared" si="18"/>
        <v>0</v>
      </c>
      <c r="AJ45" s="107">
        <f t="shared" si="18"/>
        <v>0</v>
      </c>
      <c r="AK45" s="107">
        <f t="shared" si="18"/>
        <v>0</v>
      </c>
      <c r="AL45" s="108">
        <f t="shared" si="18"/>
        <v>0</v>
      </c>
    </row>
    <row r="46" spans="1:38" ht="14.25">
      <c r="A46" s="14"/>
      <c r="B46" s="8" t="s">
        <v>65</v>
      </c>
      <c r="C46" s="30">
        <v>2</v>
      </c>
      <c r="D46" s="56">
        <v>0</v>
      </c>
      <c r="E46" s="56">
        <v>0</v>
      </c>
      <c r="F46" s="56">
        <f>SUM(C46:E46)</f>
        <v>2</v>
      </c>
      <c r="G46" s="56">
        <v>2</v>
      </c>
      <c r="H46" s="44"/>
      <c r="I46" s="56">
        <v>3880</v>
      </c>
      <c r="J46" s="56">
        <v>0</v>
      </c>
      <c r="K46" s="56">
        <v>3880</v>
      </c>
      <c r="L46" s="221">
        <v>0</v>
      </c>
      <c r="M46" s="56">
        <v>0</v>
      </c>
      <c r="N46" s="53">
        <f>SUM(K46:M46)</f>
        <v>3880</v>
      </c>
      <c r="O46" s="56">
        <v>0</v>
      </c>
      <c r="P46" s="56">
        <v>3880</v>
      </c>
      <c r="Q46" s="56">
        <v>3880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2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0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>
        <v>0</v>
      </c>
      <c r="P47" s="89">
        <v>3257.4890958904107</v>
      </c>
      <c r="Q47" s="89">
        <v>1118.2264126027399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-85.52969249999997</v>
      </c>
      <c r="AA47" s="90">
        <v>-85.52969249999997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>
        <v>0</v>
      </c>
      <c r="D48" s="112">
        <v>0</v>
      </c>
      <c r="E48" s="112">
        <v>0</v>
      </c>
      <c r="F48" s="66">
        <f>SUM(C48:E48)</f>
        <v>0</v>
      </c>
      <c r="G48" s="112">
        <v>0</v>
      </c>
      <c r="H48" s="120"/>
      <c r="I48" s="112">
        <v>0</v>
      </c>
      <c r="J48" s="112">
        <v>0</v>
      </c>
      <c r="K48" s="112">
        <v>0</v>
      </c>
      <c r="L48" s="219">
        <v>0</v>
      </c>
      <c r="M48" s="112">
        <v>0</v>
      </c>
      <c r="N48" s="78">
        <f>SUM(K48:M48)</f>
        <v>0</v>
      </c>
      <c r="O48" s="112">
        <v>0</v>
      </c>
      <c r="P48" s="112">
        <v>6571.766794520547</v>
      </c>
      <c r="Q48" s="112">
        <v>1580.153866849315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-139.56928249999996</v>
      </c>
      <c r="AA48" s="113">
        <v>-139.56928249999996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4.25" thickBot="1">
      <c r="A50" s="274" t="s">
        <v>69</v>
      </c>
      <c r="B50" s="275"/>
      <c r="C50" s="33">
        <f>C11+C16+C17+C20+C21+C24+C28+C29+C30+C33+C34+C37+C38+C39+C40+C44+C45+C49</f>
        <v>14418</v>
      </c>
      <c r="D50" s="12">
        <f>D11+D16+D17+D20+D21+D24+D28+D29+D30+D33+D34+D37+D38+D39+D40+D44+D45+D49</f>
        <v>708451</v>
      </c>
      <c r="E50" s="12">
        <f>E11+E16+E17+E20+E21+E24+E28+E29+E30+E33+E34+E37+E38+E39+E40+E44+E45+E49</f>
        <v>4</v>
      </c>
      <c r="F50" s="12">
        <f aca="true" t="shared" si="19" ref="F50:AL50">F11+F16+F17+F20+F21+F24+F28+F29+F30+F33+F34+F37+F38+F39+F40+F44+F45+F49</f>
        <v>722873</v>
      </c>
      <c r="G50" s="12">
        <f t="shared" si="19"/>
        <v>54760</v>
      </c>
      <c r="H50" s="12">
        <f t="shared" si="19"/>
        <v>721362</v>
      </c>
      <c r="I50" s="12">
        <v>371637.0373011403</v>
      </c>
      <c r="J50" s="12">
        <f t="shared" si="19"/>
        <v>0</v>
      </c>
      <c r="K50" s="12">
        <f>K11+K16+K17+K20+K21+K24+K28+K29+K30+K33+K34+K37+K38+K39+K40+K44+K45+K49</f>
        <v>1272102.8815686274</v>
      </c>
      <c r="L50" s="12">
        <f>L11+L16+L17+L20+L21+L24+L28+L29+L30+L33+L34+L37+L38+L39+L40+L44+L45+L49</f>
        <v>1801854.1890196078</v>
      </c>
      <c r="M50" s="12">
        <f>M11+M16+M17+M20+M21+M24+M28+M29+M30+M33+M34+M37+M38+M39+M40+M44+M45+M49</f>
        <v>525</v>
      </c>
      <c r="N50" s="12">
        <f t="shared" si="19"/>
        <v>3074482.070588235</v>
      </c>
      <c r="O50" s="12">
        <f t="shared" si="19"/>
        <v>0</v>
      </c>
      <c r="P50" s="12">
        <f>P11+P16+P17+P20+P21+P24+P28+P29+P30+P33+P34+P37+P38+P39+P40+P44+P45+P49</f>
        <v>2885311.6990394727</v>
      </c>
      <c r="Q50" s="12">
        <f>Q11+Q16+Q17+Q20+Q21+Q24+Q28+Q29+Q30+Q33+Q34+Q37+Q38+Q39+Q40+Q44+Q45+Q49</f>
        <v>2877518.6711545414</v>
      </c>
      <c r="R50" s="12">
        <f t="shared" si="19"/>
        <v>438005.49519607844</v>
      </c>
      <c r="S50" s="12">
        <f t="shared" si="19"/>
        <v>126874.04713345098</v>
      </c>
      <c r="T50" s="12">
        <f t="shared" si="19"/>
        <v>0</v>
      </c>
      <c r="U50" s="12">
        <f t="shared" si="19"/>
        <v>564879.5423295294</v>
      </c>
      <c r="V50" s="12">
        <f t="shared" si="19"/>
        <v>438005.49519607844</v>
      </c>
      <c r="W50" s="12">
        <f t="shared" si="19"/>
        <v>126874.04713345098</v>
      </c>
      <c r="X50" s="12">
        <f t="shared" si="19"/>
        <v>0</v>
      </c>
      <c r="Y50" s="12">
        <f t="shared" si="19"/>
        <v>564879.5423295294</v>
      </c>
      <c r="Z50" s="12">
        <f>Z11+Z16+Z17+Z20+Z21+Z24+Z28+Z29+Z30+Z33+Z34+Z37+Z38+Z39+Z40+Z44+Z45+Z49</f>
        <v>297940.17152851383</v>
      </c>
      <c r="AA50" s="13">
        <f>AA11+AA16+AA17+AA20+AA21+AA24+AA28+AA29+AA30+AA33+AA34+AA37+AA38+AA39+AA40+AA44+AA45+AA49</f>
        <v>297940.17152851383</v>
      </c>
      <c r="AC50" s="50">
        <f t="shared" si="19"/>
        <v>0</v>
      </c>
      <c r="AD50" s="12">
        <f t="shared" si="19"/>
        <v>0</v>
      </c>
      <c r="AE50" s="12">
        <f t="shared" si="19"/>
        <v>0</v>
      </c>
      <c r="AF50" s="12">
        <f t="shared" si="19"/>
        <v>0</v>
      </c>
      <c r="AG50" s="12">
        <f t="shared" si="19"/>
        <v>0</v>
      </c>
      <c r="AH50" s="12">
        <f t="shared" si="19"/>
        <v>0</v>
      </c>
      <c r="AI50" s="12">
        <f t="shared" si="19"/>
        <v>0</v>
      </c>
      <c r="AJ50" s="12">
        <f t="shared" si="19"/>
        <v>0</v>
      </c>
      <c r="AK50" s="12">
        <f t="shared" si="19"/>
        <v>0</v>
      </c>
      <c r="AL50" s="13">
        <f t="shared" si="19"/>
        <v>0</v>
      </c>
    </row>
    <row r="51" ht="13.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lekso</cp:lastModifiedBy>
  <cp:lastPrinted>2017-10-18T12:38:28Z</cp:lastPrinted>
  <dcterms:created xsi:type="dcterms:W3CDTF">1996-10-14T23:33:28Z</dcterms:created>
  <dcterms:modified xsi:type="dcterms:W3CDTF">2019-03-13T20:48:31Z</dcterms:modified>
  <cp:category/>
  <cp:version/>
  <cp:contentType/>
  <cp:contentStatus/>
</cp:coreProperties>
</file>